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6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6'!$5:$6</definedName>
    <definedName name="_xlnm.Print_Area" localSheetId="0">'приложение 6'!$A$2:$K$209</definedName>
  </definedNames>
  <calcPr fullCalcOnLoad="1"/>
</workbook>
</file>

<file path=xl/sharedStrings.xml><?xml version="1.0" encoding="utf-8"?>
<sst xmlns="http://schemas.openxmlformats.org/spreadsheetml/2006/main" count="844" uniqueCount="203">
  <si>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</si>
  <si>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</si>
  <si>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</si>
  <si>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</si>
  <si>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</si>
  <si>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</si>
  <si>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</si>
  <si>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</si>
  <si>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</si>
  <si>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</si>
  <si>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</si>
  <si>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</si>
  <si>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</si>
  <si>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</si>
  <si>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</si>
  <si>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</si>
  <si>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</si>
  <si>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</si>
  <si>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</si>
  <si>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</si>
  <si>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</si>
  <si>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</si>
  <si>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002 04 01</t>
  </si>
  <si>
    <t>002 04 02</t>
  </si>
  <si>
    <t>Глава местной администрации(исполнительно-распорядительного органа муниципального образования)</t>
  </si>
  <si>
    <t>002 08 00</t>
  </si>
  <si>
    <t>06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</si>
  <si>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</si>
  <si>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</si>
  <si>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</si>
  <si>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</si>
  <si>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</si>
  <si>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</si>
  <si>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</si>
  <si>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002 04 97</t>
  </si>
  <si>
    <t>Лицензирование розничной продажи алкогольной продукции</t>
  </si>
  <si>
    <t>002 04 98</t>
  </si>
  <si>
    <t>002 04 58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</si>
  <si>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</si>
  <si>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</si>
  <si>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</si>
  <si>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</si>
  <si>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</si>
  <si>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09</t>
  </si>
  <si>
    <t xml:space="preserve">002 00 00 </t>
  </si>
  <si>
    <t>795 00 00</t>
  </si>
  <si>
    <t>Национальная экономика</t>
  </si>
  <si>
    <t>Жилищно-коммунальное хозяйство</t>
  </si>
  <si>
    <t>05</t>
  </si>
  <si>
    <t>795 28 00</t>
  </si>
  <si>
    <t>Охрана окружающей среды</t>
  </si>
  <si>
    <t>Другие вопросы в области охраны окружающей среды</t>
  </si>
  <si>
    <t xml:space="preserve">Образование </t>
  </si>
  <si>
    <t>07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</si>
  <si>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</si>
  <si>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</si>
  <si>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</si>
  <si>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421 99 88</t>
  </si>
  <si>
    <t>Фонд компенсаций</t>
  </si>
  <si>
    <t>5190000</t>
  </si>
  <si>
    <t>Расходы на выплату ежемесячного денежного вознаграждения за классное руководство в муниципальных общеобразовательных школах (за счет субвенций)</t>
  </si>
  <si>
    <t>623</t>
  </si>
  <si>
    <t>520 00 00</t>
  </si>
  <si>
    <t xml:space="preserve">Культура, кинематография </t>
  </si>
  <si>
    <t>08</t>
  </si>
  <si>
    <t>Культура</t>
  </si>
  <si>
    <t>Здравоохранение</t>
  </si>
  <si>
    <t>Стационарная медицинская помощь</t>
  </si>
  <si>
    <t>Предоставление субсидий бюджетным учреждениям</t>
  </si>
  <si>
    <t>Социальная политика</t>
  </si>
  <si>
    <t>10</t>
  </si>
  <si>
    <t>Социальное обеспечение населения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</si>
  <si>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</si>
  <si>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</si>
  <si>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</si>
  <si>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</si>
  <si>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Ежемесячная денежная выплата на оплату жилья и коммунальных услуг многодетной семье</t>
  </si>
  <si>
    <t>520 10 00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</si>
  <si>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</si>
  <si>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</si>
  <si>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</si>
  <si>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</si>
  <si>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</si>
  <si>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002 04 46</t>
  </si>
  <si>
    <t>002 04 34</t>
  </si>
  <si>
    <t>Расходы за счет субвенции из областного бюджета на осуществление полномочий в области охраны труда</t>
  </si>
  <si>
    <t>795 35 00</t>
  </si>
  <si>
    <t>002 04 99</t>
  </si>
  <si>
    <t>Иные безвозмездные и безвозвратные перечисления</t>
  </si>
  <si>
    <t xml:space="preserve">795 35 00 </t>
  </si>
  <si>
    <t>Организация работы органов управления социальной защиты населения</t>
  </si>
  <si>
    <t>795 33 01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</si>
  <si>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</si>
  <si>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</si>
  <si>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</si>
  <si>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>Переселение граждан из закрытых административно-территориальных образований</t>
  </si>
  <si>
    <t>Оплата жилищно-коммунальных услуг отдельным категориям граждан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</si>
  <si>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</si>
  <si>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области"(компенсация расходов на оплату жилых помещений и коммунальных услуг)</t>
  </si>
  <si>
    <t>Иные безвозвратные и безвозмездные перечисления</t>
  </si>
  <si>
    <t>521 02 91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</si>
  <si>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</si>
  <si>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комиссии по делам несовершеннолетних и защите их прав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</si>
  <si>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</si>
  <si>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</si>
  <si>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 xml:space="preserve">Муниципальные программы </t>
  </si>
  <si>
    <t>Программы муниципальных образований</t>
  </si>
  <si>
    <t>100</t>
  </si>
  <si>
    <t>200</t>
  </si>
  <si>
    <t>800</t>
  </si>
  <si>
    <t>600</t>
  </si>
  <si>
    <t>400</t>
  </si>
  <si>
    <t>300</t>
  </si>
  <si>
    <t>505 53 80</t>
  </si>
  <si>
    <t>Ежемесячное пособие по уходу за ребенком от 1,5 до 3-х лет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</si>
  <si>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</si>
  <si>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</si>
  <si>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</si>
  <si>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</si>
  <si>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03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</si>
  <si>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</si>
  <si>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06 </t>
  </si>
  <si>
    <t>Предоставление субсидий бюджетным, автономным учреждениям и иным некоммерческим организациям</t>
  </si>
  <si>
    <t>001 51 18</t>
  </si>
  <si>
    <t xml:space="preserve">  Сумма</t>
  </si>
  <si>
    <t xml:space="preserve">Резервные фонды  </t>
  </si>
  <si>
    <t>Бюджетные инвестиции</t>
  </si>
  <si>
    <t>Закон Челябинской области "О мерах социальной поддержки ветеранов в Челябинской области (ежемесячные денежные выплаты)"</t>
  </si>
  <si>
    <t xml:space="preserve">Закон Челябинской области "О мерах социальной  поддержки ветеранов в Челябинской области" (компенсация расходов на оплату жилых помещений и коммунальных услуг)"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</si>
  <si>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(ежемесячные денежные выплаты)"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</si>
  <si>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(компенсация расходов на оплату жилых помещений и коммунальных услуг)"                                        </t>
  </si>
  <si>
    <t xml:space="preserve"> Закон Челябинской области "О звании "Ветеран  труда Челябинской области"(ежемесячные денежные выплаты)</t>
  </si>
  <si>
    <t xml:space="preserve">Выплаты областного единовременного пособия гражданам при рождении ребенка </t>
  </si>
  <si>
    <t>Расходы за счет субвенции на выплату социального пособия на погребение и возмещение стоимости услуг по погребению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</si>
  <si>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</si>
  <si>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</si>
  <si>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 и социальных гарантиях приемной семье</t>
  </si>
  <si>
    <t>Выплаты приемной семье на содержание подопечных детей</t>
  </si>
  <si>
    <t>Выплаты приемной семье на оплату труда приемному родителю</t>
  </si>
  <si>
    <t>Выплаты семьям опекунов на содержание подопечных детей</t>
  </si>
  <si>
    <t>Расходы  на обеспечение деятельности по представлению гражданам субсидий</t>
  </si>
  <si>
    <t>Расходы на организацию и осуществление деятельности по опеке и попечительству</t>
  </si>
  <si>
    <t xml:space="preserve"> ВСЕГО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</si>
  <si>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</si>
  <si>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520 51 00</t>
  </si>
  <si>
    <t>520 51 59</t>
  </si>
  <si>
    <t xml:space="preserve">505 52 50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</si>
  <si>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 деятельности, полномочий физическими лицами), в соответствии с Федеральным законом от 19 мая 1995 года №81ФЗ "О государственных пособиях гражданам, имеющим детей"</t>
  </si>
  <si>
    <t xml:space="preserve">505 75 08 </t>
  </si>
  <si>
    <t>505 75 08</t>
  </si>
  <si>
    <t>505 75 10</t>
  </si>
  <si>
    <t>505 75 22</t>
  </si>
  <si>
    <t>505 75 25</t>
  </si>
  <si>
    <t>505 75 32</t>
  </si>
  <si>
    <t>505 75 35</t>
  </si>
  <si>
    <t>505 75 42</t>
  </si>
  <si>
    <t>505 75 51</t>
  </si>
  <si>
    <t xml:space="preserve">505 75 51 </t>
  </si>
  <si>
    <t>505 75 70</t>
  </si>
  <si>
    <t>505 75 80</t>
  </si>
  <si>
    <t>505 75 90</t>
  </si>
  <si>
    <t>521 02 03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</si>
  <si>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</si>
  <si>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001 59 30</t>
  </si>
  <si>
    <t>Дошкольное образование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</si>
  <si>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</si>
  <si>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505 52 50</t>
  </si>
  <si>
    <t>Поисковые и аварийно-спасательные учреждения</t>
  </si>
  <si>
    <t xml:space="preserve"> 302 99 00</t>
  </si>
  <si>
    <t>302 99 00</t>
  </si>
  <si>
    <t>520 51 44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</si>
  <si>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</si>
  <si>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505 51 37</t>
  </si>
  <si>
    <t>Предоставдление отдельных мер социальной поддержки гражданам, подвергшимся воздействию радиации</t>
  </si>
  <si>
    <t>505 52 20</t>
  </si>
  <si>
    <t>Предоставление ежегодной денежной выплаты лицам, награжденным нагрудным знаком "Почетный донор России" на 2015 год</t>
  </si>
  <si>
    <t>601 12 09</t>
  </si>
  <si>
    <t>Реализация переданных государствееных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</si>
  <si>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</si>
  <si>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"Комплексное благоустройство и улучшение архитектурного облика территории Локомотивного городского округа" на 2015-2017 годы</t>
  </si>
  <si>
    <t>Муниципальная программа "Развитие образования на территории Локомотивного городского округа на 2015-2017 годы"</t>
  </si>
  <si>
    <t>2016 год</t>
  </si>
  <si>
    <t>2017 год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</si>
  <si>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</si>
  <si>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</si>
  <si>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Муниципальная программа "Развитие и поддержка дополнительного образования "Детской школой искусств в Локомотивном городском округе Челябинской области на 2015-2017 годы"</t>
  </si>
  <si>
    <t>626 01 78</t>
  </si>
  <si>
    <t>607 02 09</t>
  </si>
  <si>
    <t>795 18 61</t>
  </si>
  <si>
    <t>Дорожное хозяйство (дорожные фонды)</t>
  </si>
  <si>
    <t>Муниципальная программа</t>
  </si>
  <si>
    <t>Муниципальная программа "Развитие улично-дорожной сети Локомотивного городского округа на 2015-2017 годы"</t>
  </si>
  <si>
    <t>Средства массовой информации</t>
  </si>
  <si>
    <t>Другие вопросы в области средств массовой информации</t>
  </si>
  <si>
    <t>12</t>
  </si>
  <si>
    <t>453 01 00</t>
  </si>
  <si>
    <t>Учреждения культуры и мероприятия в сфере культуры и кинематографии</t>
  </si>
  <si>
    <t>Финансовое обеспечение муниципального задания на оказание муниципальных услуг (выполнение работ)</t>
  </si>
  <si>
    <t>440 00 00</t>
  </si>
  <si>
    <t>440 82 00</t>
  </si>
  <si>
    <t>440 82 10</t>
  </si>
  <si>
    <t xml:space="preserve">Распределение  бюджетных  ассигнований  по разделам, подразделам, целевым статьям и  группам (группам и подгруппам) видов расходов классификации  расходов  бюджета на плановый период 2016 и 2017 годов                                                                </t>
  </si>
  <si>
    <t xml:space="preserve">                                      
                            Приложение № 6                                                        к Решению Собрания депутатов Локомотивного городского округа от 24.12.2014 г. № 88 -р "О местном бюджете Локомотивного городского округа Челябинской области на 2015 год и плановый период 2016 и 2017 годов"   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</si>
</sst>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19" fillId="0" borderId="11" xfId="0" applyNumberFormat="1" applyFont="1" applyFill="1" applyBorder="1" applyAlignment="1">
      <alignment horizontal="right" vertical="top"/>
    </xf>
    <xf numFmtId="2" fontId="20" fillId="0" borderId="11" xfId="0" applyNumberFormat="1" applyFont="1" applyFill="1" applyBorder="1" applyAlignment="1">
      <alignment horizontal="right" vertical="top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top" wrapText="1"/>
    </xf>
    <xf numFmtId="49" fontId="21" fillId="24" borderId="0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top"/>
    </xf>
    <xf numFmtId="164" fontId="19" fillId="24" borderId="0" xfId="0" applyNumberFormat="1" applyFont="1" applyFill="1" applyBorder="1" applyAlignment="1">
      <alignment horizontal="right" vertical="top"/>
    </xf>
    <xf numFmtId="2" fontId="20" fillId="0" borderId="12" xfId="0" applyNumberFormat="1" applyFont="1" applyFill="1" applyBorder="1" applyAlignment="1">
      <alignment horizontal="right" vertical="top"/>
    </xf>
    <xf numFmtId="0" fontId="21" fillId="24" borderId="13" xfId="0" applyFont="1" applyFill="1" applyBorder="1" applyAlignment="1">
      <alignment horizontal="center" vertical="center" textRotation="90" wrapText="1"/>
    </xf>
    <xf numFmtId="49" fontId="19" fillId="24" borderId="0" xfId="0" applyNumberFormat="1" applyFont="1" applyFill="1" applyBorder="1" applyAlignment="1">
      <alignment horizontal="center" vertical="top" wrapText="1"/>
    </xf>
    <xf numFmtId="164" fontId="19" fillId="24" borderId="0" xfId="0" applyNumberFormat="1" applyFont="1" applyFill="1" applyBorder="1" applyAlignment="1">
      <alignment horizontal="right" vertical="top" wrapText="1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top" wrapText="1"/>
    </xf>
    <xf numFmtId="49" fontId="25" fillId="0" borderId="13" xfId="0" applyNumberFormat="1" applyFont="1" applyFill="1" applyBorder="1" applyAlignment="1">
      <alignment horizontal="center" vertical="top" wrapText="1"/>
    </xf>
    <xf numFmtId="166" fontId="25" fillId="0" borderId="13" xfId="0" applyNumberFormat="1" applyFont="1" applyFill="1" applyBorder="1" applyAlignment="1">
      <alignment vertical="top"/>
    </xf>
    <xf numFmtId="0" fontId="25" fillId="0" borderId="13" xfId="0" applyFont="1" applyFill="1" applyBorder="1" applyAlignment="1">
      <alignment vertical="top" wrapText="1"/>
    </xf>
    <xf numFmtId="2" fontId="20" fillId="0" borderId="15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166" fontId="21" fillId="0" borderId="10" xfId="0" applyNumberFormat="1" applyFont="1" applyFill="1" applyBorder="1" applyAlignment="1">
      <alignment vertical="top"/>
    </xf>
    <xf numFmtId="0" fontId="25" fillId="0" borderId="11" xfId="0" applyFont="1" applyFill="1" applyBorder="1" applyAlignment="1">
      <alignment vertical="top" wrapText="1"/>
    </xf>
    <xf numFmtId="49" fontId="25" fillId="0" borderId="11" xfId="0" applyNumberFormat="1" applyFont="1" applyFill="1" applyBorder="1" applyAlignment="1">
      <alignment horizontal="center" vertical="top" wrapText="1"/>
    </xf>
    <xf numFmtId="166" fontId="25" fillId="0" borderId="11" xfId="0" applyNumberFormat="1" applyFont="1" applyFill="1" applyBorder="1" applyAlignment="1">
      <alignment vertical="top"/>
    </xf>
    <xf numFmtId="0" fontId="26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 vertical="top" wrapText="1"/>
    </xf>
    <xf numFmtId="166" fontId="26" fillId="0" borderId="11" xfId="0" applyNumberFormat="1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top"/>
    </xf>
    <xf numFmtId="166" fontId="25" fillId="0" borderId="11" xfId="0" applyNumberFormat="1" applyFont="1" applyFill="1" applyBorder="1" applyAlignment="1">
      <alignment vertical="top" wrapText="1"/>
    </xf>
    <xf numFmtId="166" fontId="20" fillId="0" borderId="11" xfId="0" applyNumberFormat="1" applyFont="1" applyFill="1" applyBorder="1" applyAlignment="1">
      <alignment horizontal="right" vertical="top" wrapText="1"/>
    </xf>
    <xf numFmtId="49" fontId="26" fillId="0" borderId="11" xfId="0" applyNumberFormat="1" applyFont="1" applyFill="1" applyBorder="1" applyAlignment="1">
      <alignment horizontal="center" vertical="top"/>
    </xf>
    <xf numFmtId="166" fontId="26" fillId="0" borderId="11" xfId="0" applyNumberFormat="1" applyFont="1" applyFill="1" applyBorder="1" applyAlignment="1">
      <alignment vertical="top" wrapText="1"/>
    </xf>
    <xf numFmtId="166" fontId="19" fillId="0" borderId="11" xfId="0" applyNumberFormat="1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166" fontId="21" fillId="0" borderId="11" xfId="0" applyNumberFormat="1" applyFont="1" applyFill="1" applyBorder="1" applyAlignment="1">
      <alignment vertical="top"/>
    </xf>
    <xf numFmtId="0" fontId="27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166" fontId="30" fillId="0" borderId="11" xfId="0" applyNumberFormat="1" applyFont="1" applyFill="1" applyBorder="1" applyAlignment="1">
      <alignment vertical="top"/>
    </xf>
    <xf numFmtId="2" fontId="24" fillId="0" borderId="11" xfId="0" applyNumberFormat="1" applyFont="1" applyFill="1" applyBorder="1" applyAlignment="1">
      <alignment horizontal="right" vertical="top"/>
    </xf>
    <xf numFmtId="167" fontId="19" fillId="0" borderId="0" xfId="0" applyNumberFormat="1" applyFont="1" applyFill="1" applyBorder="1" applyAlignment="1">
      <alignment vertical="top"/>
    </xf>
    <xf numFmtId="167" fontId="19" fillId="0" borderId="0" xfId="0" applyNumberFormat="1" applyFont="1" applyFill="1" applyAlignment="1">
      <alignment horizontal="center" vertical="top"/>
    </xf>
    <xf numFmtId="166" fontId="26" fillId="0" borderId="15" xfId="0" applyNumberFormat="1" applyFont="1" applyFill="1" applyBorder="1" applyAlignment="1">
      <alignment vertical="top"/>
    </xf>
    <xf numFmtId="0" fontId="26" fillId="0" borderId="16" xfId="0" applyFont="1" applyFill="1" applyBorder="1" applyAlignment="1">
      <alignment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vertical="top" wrapText="1"/>
    </xf>
    <xf numFmtId="0" fontId="25" fillId="0" borderId="18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vertical="top" wrapText="1"/>
    </xf>
    <xf numFmtId="49" fontId="26" fillId="0" borderId="13" xfId="0" applyNumberFormat="1" applyFont="1" applyFill="1" applyBorder="1" applyAlignment="1">
      <alignment horizontal="center" vertical="top" wrapText="1"/>
    </xf>
    <xf numFmtId="49" fontId="21" fillId="0" borderId="13" xfId="0" applyNumberFormat="1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vertical="top" wrapText="1"/>
    </xf>
    <xf numFmtId="166" fontId="21" fillId="0" borderId="15" xfId="0" applyNumberFormat="1" applyFont="1" applyFill="1" applyBorder="1" applyAlignment="1">
      <alignment vertical="top"/>
    </xf>
    <xf numFmtId="166" fontId="25" fillId="0" borderId="15" xfId="0" applyNumberFormat="1" applyFont="1" applyFill="1" applyBorder="1" applyAlignment="1">
      <alignment vertical="top"/>
    </xf>
    <xf numFmtId="164" fontId="31" fillId="24" borderId="0" xfId="0" applyNumberFormat="1" applyFont="1" applyFill="1" applyBorder="1" applyAlignment="1">
      <alignment horizontal="left" wrapText="1"/>
    </xf>
    <xf numFmtId="0" fontId="21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165" fontId="25" fillId="24" borderId="0" xfId="0" applyNumberFormat="1" applyFont="1" applyFill="1" applyBorder="1" applyAlignment="1">
      <alignment horizontal="right" vertical="center" wrapText="1"/>
    </xf>
    <xf numFmtId="164" fontId="21" fillId="24" borderId="19" xfId="0" applyNumberFormat="1" applyFont="1" applyFill="1" applyBorder="1" applyAlignment="1">
      <alignment horizontal="center" vertical="center" wrapText="1"/>
    </xf>
    <xf numFmtId="164" fontId="21" fillId="24" borderId="20" xfId="0" applyNumberFormat="1" applyFont="1" applyFill="1" applyBorder="1" applyAlignment="1">
      <alignment horizontal="center" vertical="center" wrapText="1"/>
    </xf>
    <xf numFmtId="164" fontId="21" fillId="24" borderId="21" xfId="0" applyNumberFormat="1" applyFont="1" applyFill="1" applyBorder="1" applyAlignment="1">
      <alignment horizontal="center" vertical="center" wrapText="1"/>
    </xf>
    <xf numFmtId="165" fontId="20" fillId="2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12"/>
  <sheetViews>
    <sheetView tabSelected="1" zoomScaleSheetLayoutView="100" zoomScalePageLayoutView="113" workbookViewId="0" topLeftCell="A2">
      <selection activeCell="B2" sqref="B2:F2"/>
    </sheetView>
  </sheetViews>
  <sheetFormatPr defaultColWidth="9.00390625" defaultRowHeight="12.75"/>
  <cols>
    <col min="1" max="1" width="55.25390625" style="1" customWidth="1"/>
    <col min="2" max="3" width="4.75390625" style="2" customWidth="1"/>
    <col min="4" max="4" width="12.125" style="2" customWidth="1"/>
    <col min="5" max="5" width="5.75390625" style="2" customWidth="1"/>
    <col min="6" max="6" width="11.00390625" style="3" customWidth="1"/>
    <col min="7" max="8" width="0" style="4" hidden="1" customWidth="1"/>
    <col min="9" max="9" width="15.125" style="5" hidden="1" customWidth="1"/>
    <col min="10" max="10" width="9.125" style="5" hidden="1" customWidth="1"/>
    <col min="11" max="11" width="11.25390625" style="5" customWidth="1"/>
    <col min="12" max="16384" width="9.125" style="5" customWidth="1"/>
  </cols>
  <sheetData>
    <row r="1" spans="1:7" ht="51.75" customHeight="1" hidden="1">
      <c r="A1" s="24"/>
      <c r="B1" s="25"/>
      <c r="C1" s="26"/>
      <c r="D1" s="26"/>
      <c r="E1" s="26"/>
      <c r="F1" s="27"/>
      <c r="G1" s="6"/>
    </row>
    <row r="2" spans="1:7" ht="99.75" customHeight="1">
      <c r="A2" s="24"/>
      <c r="B2" s="78" t="s">
        <v>202</v>
      </c>
      <c r="C2" s="78"/>
      <c r="D2" s="78"/>
      <c r="E2" s="78"/>
      <c r="F2" s="78"/>
      <c r="G2" s="6"/>
    </row>
    <row r="3" spans="1:11" ht="47.25" customHeight="1">
      <c r="A3" s="85" t="s">
        <v>201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8" ht="13.5" customHeight="1">
      <c r="A4" s="81" t="s">
        <v>0</v>
      </c>
      <c r="B4" s="81"/>
      <c r="C4" s="81"/>
      <c r="D4" s="81"/>
      <c r="E4" s="81"/>
      <c r="F4" s="81"/>
      <c r="G4" s="7"/>
      <c r="H4" s="7"/>
    </row>
    <row r="5" spans="1:11" s="8" customFormat="1" ht="32.25" customHeight="1">
      <c r="A5" s="79" t="s">
        <v>1</v>
      </c>
      <c r="B5" s="79" t="s">
        <v>2</v>
      </c>
      <c r="C5" s="79"/>
      <c r="D5" s="79"/>
      <c r="E5" s="79"/>
      <c r="F5" s="82" t="s">
        <v>124</v>
      </c>
      <c r="G5" s="83"/>
      <c r="H5" s="83"/>
      <c r="I5" s="83"/>
      <c r="J5" s="83"/>
      <c r="K5" s="84"/>
    </row>
    <row r="6" spans="1:11" s="9" customFormat="1" ht="69.75" customHeight="1">
      <c r="A6" s="80"/>
      <c r="B6" s="29" t="s">
        <v>3</v>
      </c>
      <c r="C6" s="29" t="s">
        <v>4</v>
      </c>
      <c r="D6" s="29" t="s">
        <v>5</v>
      </c>
      <c r="E6" s="29" t="s">
        <v>6</v>
      </c>
      <c r="F6" s="34" t="s">
        <v>181</v>
      </c>
      <c r="G6" s="32"/>
      <c r="H6" s="33"/>
      <c r="K6" s="35" t="s">
        <v>182</v>
      </c>
    </row>
    <row r="7" spans="1:11" s="11" customFormat="1" ht="15.75">
      <c r="A7" s="36" t="s">
        <v>7</v>
      </c>
      <c r="B7" s="37" t="s">
        <v>8</v>
      </c>
      <c r="C7" s="37" t="s">
        <v>9</v>
      </c>
      <c r="D7" s="37"/>
      <c r="E7" s="37"/>
      <c r="F7" s="38">
        <f>F8+F12+F16+F23+F30+F34</f>
        <v>30636.399999999998</v>
      </c>
      <c r="G7" s="28"/>
      <c r="H7" s="10"/>
      <c r="K7" s="38">
        <f>K8+K12+K16+K23+K30+K34</f>
        <v>40884.6</v>
      </c>
    </row>
    <row r="8" spans="1:231" s="11" customFormat="1" ht="25.5">
      <c r="A8" s="39" t="s">
        <v>10</v>
      </c>
      <c r="B8" s="37" t="s">
        <v>8</v>
      </c>
      <c r="C8" s="37" t="s">
        <v>11</v>
      </c>
      <c r="D8" s="37"/>
      <c r="E8" s="37"/>
      <c r="F8" s="38">
        <f>F9</f>
        <v>1546</v>
      </c>
      <c r="G8" s="40"/>
      <c r="H8" s="16"/>
      <c r="J8" s="21"/>
      <c r="K8" s="38">
        <f>K9</f>
        <v>1546</v>
      </c>
      <c r="HW8" s="11">
        <f>SUM(B8:HV8)</f>
        <v>3092</v>
      </c>
    </row>
    <row r="9" spans="1:11" s="12" customFormat="1" ht="25.5">
      <c r="A9" s="41" t="s">
        <v>12</v>
      </c>
      <c r="B9" s="42" t="s">
        <v>8</v>
      </c>
      <c r="C9" s="42" t="s">
        <v>11</v>
      </c>
      <c r="D9" s="42" t="s">
        <v>13</v>
      </c>
      <c r="E9" s="42"/>
      <c r="F9" s="43">
        <f>F10</f>
        <v>1546</v>
      </c>
      <c r="G9" s="15"/>
      <c r="H9" s="15"/>
      <c r="K9" s="43">
        <f>K10</f>
        <v>1546</v>
      </c>
    </row>
    <row r="10" spans="1:11" s="12" customFormat="1" ht="15.75">
      <c r="A10" s="44" t="s">
        <v>14</v>
      </c>
      <c r="B10" s="45" t="s">
        <v>8</v>
      </c>
      <c r="C10" s="45" t="s">
        <v>11</v>
      </c>
      <c r="D10" s="45" t="s">
        <v>15</v>
      </c>
      <c r="E10" s="45"/>
      <c r="F10" s="46">
        <f>F11</f>
        <v>1546</v>
      </c>
      <c r="G10" s="15"/>
      <c r="H10" s="15"/>
      <c r="K10" s="46">
        <f>K11</f>
        <v>1546</v>
      </c>
    </row>
    <row r="11" spans="1:11" s="12" customFormat="1" ht="51">
      <c r="A11" s="47" t="s">
        <v>115</v>
      </c>
      <c r="B11" s="48" t="s">
        <v>8</v>
      </c>
      <c r="C11" s="48" t="s">
        <v>11</v>
      </c>
      <c r="D11" s="48" t="s">
        <v>15</v>
      </c>
      <c r="E11" s="48" t="s">
        <v>107</v>
      </c>
      <c r="F11" s="49">
        <v>1546</v>
      </c>
      <c r="G11" s="15"/>
      <c r="H11" s="15"/>
      <c r="K11" s="49">
        <v>1546</v>
      </c>
    </row>
    <row r="12" spans="1:11" s="11" customFormat="1" ht="38.25">
      <c r="A12" s="44" t="s">
        <v>16</v>
      </c>
      <c r="B12" s="45" t="s">
        <v>8</v>
      </c>
      <c r="C12" s="45" t="s">
        <v>17</v>
      </c>
      <c r="D12" s="45"/>
      <c r="E12" s="45"/>
      <c r="F12" s="46">
        <f>F13</f>
        <v>825.3</v>
      </c>
      <c r="G12" s="16"/>
      <c r="H12" s="16"/>
      <c r="K12" s="46">
        <f>K13</f>
        <v>825.3</v>
      </c>
    </row>
    <row r="13" spans="1:11" s="12" customFormat="1" ht="25.5">
      <c r="A13" s="44" t="s">
        <v>12</v>
      </c>
      <c r="B13" s="45" t="s">
        <v>8</v>
      </c>
      <c r="C13" s="45" t="s">
        <v>17</v>
      </c>
      <c r="D13" s="45" t="s">
        <v>13</v>
      </c>
      <c r="E13" s="45"/>
      <c r="F13" s="46">
        <f>F14</f>
        <v>825.3</v>
      </c>
      <c r="G13" s="15"/>
      <c r="H13" s="15"/>
      <c r="K13" s="46">
        <f>K14</f>
        <v>825.3</v>
      </c>
    </row>
    <row r="14" spans="1:11" s="12" customFormat="1" ht="15.75">
      <c r="A14" s="44" t="s">
        <v>18</v>
      </c>
      <c r="B14" s="45" t="s">
        <v>8</v>
      </c>
      <c r="C14" s="45" t="s">
        <v>17</v>
      </c>
      <c r="D14" s="45" t="s">
        <v>19</v>
      </c>
      <c r="E14" s="45"/>
      <c r="F14" s="46">
        <f>F15</f>
        <v>825.3</v>
      </c>
      <c r="G14" s="15"/>
      <c r="H14" s="15"/>
      <c r="K14" s="46">
        <f>K15</f>
        <v>825.3</v>
      </c>
    </row>
    <row r="15" spans="1:11" s="12" customFormat="1" ht="51">
      <c r="A15" s="47" t="s">
        <v>115</v>
      </c>
      <c r="B15" s="48" t="s">
        <v>8</v>
      </c>
      <c r="C15" s="48" t="s">
        <v>17</v>
      </c>
      <c r="D15" s="48" t="s">
        <v>19</v>
      </c>
      <c r="E15" s="48" t="s">
        <v>107</v>
      </c>
      <c r="F15" s="49">
        <v>825.3</v>
      </c>
      <c r="G15" s="15"/>
      <c r="H15" s="15"/>
      <c r="K15" s="49">
        <v>825.3</v>
      </c>
    </row>
    <row r="16" spans="1:11" s="11" customFormat="1" ht="41.25" customHeight="1">
      <c r="A16" s="44" t="s">
        <v>20</v>
      </c>
      <c r="B16" s="45" t="s">
        <v>8</v>
      </c>
      <c r="C16" s="45" t="s">
        <v>21</v>
      </c>
      <c r="D16" s="45"/>
      <c r="E16" s="45"/>
      <c r="F16" s="46">
        <f>F17</f>
        <v>22097.6</v>
      </c>
      <c r="G16" s="16"/>
      <c r="H16" s="16"/>
      <c r="K16" s="46">
        <f>K17</f>
        <v>27193</v>
      </c>
    </row>
    <row r="17" spans="1:11" s="12" customFormat="1" ht="25.5">
      <c r="A17" s="44" t="s">
        <v>12</v>
      </c>
      <c r="B17" s="45" t="s">
        <v>8</v>
      </c>
      <c r="C17" s="45" t="s">
        <v>21</v>
      </c>
      <c r="D17" s="45" t="s">
        <v>13</v>
      </c>
      <c r="E17" s="45"/>
      <c r="F17" s="46">
        <f>F18+F21</f>
        <v>22097.6</v>
      </c>
      <c r="G17" s="15"/>
      <c r="H17" s="15"/>
      <c r="K17" s="46">
        <f>K18+K21</f>
        <v>27193</v>
      </c>
    </row>
    <row r="18" spans="1:11" s="12" customFormat="1" ht="15" customHeight="1">
      <c r="A18" s="44" t="s">
        <v>18</v>
      </c>
      <c r="B18" s="45" t="s">
        <v>8</v>
      </c>
      <c r="C18" s="45" t="s">
        <v>21</v>
      </c>
      <c r="D18" s="45" t="s">
        <v>19</v>
      </c>
      <c r="E18" s="45"/>
      <c r="F18" s="46">
        <f>F19</f>
        <v>20870</v>
      </c>
      <c r="G18" s="16"/>
      <c r="H18" s="16"/>
      <c r="K18" s="46">
        <f>K19+K20</f>
        <v>25965.4</v>
      </c>
    </row>
    <row r="19" spans="1:11" s="12" customFormat="1" ht="51">
      <c r="A19" s="47" t="s">
        <v>115</v>
      </c>
      <c r="B19" s="48" t="s">
        <v>8</v>
      </c>
      <c r="C19" s="48" t="s">
        <v>21</v>
      </c>
      <c r="D19" s="48" t="s">
        <v>19</v>
      </c>
      <c r="E19" s="48" t="s">
        <v>107</v>
      </c>
      <c r="F19" s="49">
        <f>17675.4+3194.6</f>
        <v>20870</v>
      </c>
      <c r="G19" s="16"/>
      <c r="H19" s="16"/>
      <c r="K19" s="49">
        <f>17675.4+3194.6</f>
        <v>20870</v>
      </c>
    </row>
    <row r="20" spans="1:11" s="12" customFormat="1" ht="25.5">
      <c r="A20" s="47" t="s">
        <v>116</v>
      </c>
      <c r="B20" s="48" t="s">
        <v>8</v>
      </c>
      <c r="C20" s="48" t="s">
        <v>21</v>
      </c>
      <c r="D20" s="48" t="s">
        <v>19</v>
      </c>
      <c r="E20" s="48" t="s">
        <v>108</v>
      </c>
      <c r="F20" s="49">
        <v>0</v>
      </c>
      <c r="G20" s="16"/>
      <c r="H20" s="16"/>
      <c r="K20" s="49">
        <v>5095.4</v>
      </c>
    </row>
    <row r="21" spans="1:11" s="12" customFormat="1" ht="28.5" customHeight="1">
      <c r="A21" s="44" t="s">
        <v>24</v>
      </c>
      <c r="B21" s="50" t="s">
        <v>8</v>
      </c>
      <c r="C21" s="45" t="s">
        <v>21</v>
      </c>
      <c r="D21" s="45" t="s">
        <v>25</v>
      </c>
      <c r="E21" s="45"/>
      <c r="F21" s="51">
        <f>F22</f>
        <v>1227.6</v>
      </c>
      <c r="G21" s="52"/>
      <c r="H21" s="52"/>
      <c r="K21" s="51">
        <f>K22</f>
        <v>1227.6</v>
      </c>
    </row>
    <row r="22" spans="1:11" s="12" customFormat="1" ht="51">
      <c r="A22" s="47" t="s">
        <v>115</v>
      </c>
      <c r="B22" s="53" t="s">
        <v>8</v>
      </c>
      <c r="C22" s="48" t="s">
        <v>21</v>
      </c>
      <c r="D22" s="48" t="s">
        <v>25</v>
      </c>
      <c r="E22" s="48" t="s">
        <v>107</v>
      </c>
      <c r="F22" s="54">
        <v>1227.6</v>
      </c>
      <c r="G22" s="55"/>
      <c r="H22" s="55"/>
      <c r="K22" s="54">
        <v>1227.6</v>
      </c>
    </row>
    <row r="23" spans="1:11" s="11" customFormat="1" ht="34.5" customHeight="1">
      <c r="A23" s="44" t="s">
        <v>101</v>
      </c>
      <c r="B23" s="45" t="s">
        <v>8</v>
      </c>
      <c r="C23" s="45" t="s">
        <v>26</v>
      </c>
      <c r="D23" s="45"/>
      <c r="E23" s="45"/>
      <c r="F23" s="46">
        <f>F24+F28</f>
        <v>4750.2</v>
      </c>
      <c r="G23" s="16"/>
      <c r="H23" s="16"/>
      <c r="K23" s="46">
        <f>K24+K28</f>
        <v>9903.7</v>
      </c>
    </row>
    <row r="24" spans="1:11" s="12" customFormat="1" ht="30.75" customHeight="1">
      <c r="A24" s="56" t="s">
        <v>12</v>
      </c>
      <c r="B24" s="57" t="s">
        <v>8</v>
      </c>
      <c r="C24" s="57" t="s">
        <v>26</v>
      </c>
      <c r="D24" s="57" t="s">
        <v>13</v>
      </c>
      <c r="E24" s="57"/>
      <c r="F24" s="58">
        <f>F25</f>
        <v>3842.7</v>
      </c>
      <c r="G24" s="15"/>
      <c r="H24" s="15"/>
      <c r="I24" s="20"/>
      <c r="K24" s="58">
        <f>K25</f>
        <v>8996.2</v>
      </c>
    </row>
    <row r="25" spans="1:11" s="12" customFormat="1" ht="15.75">
      <c r="A25" s="44" t="s">
        <v>18</v>
      </c>
      <c r="B25" s="45" t="s">
        <v>8</v>
      </c>
      <c r="C25" s="45" t="s">
        <v>26</v>
      </c>
      <c r="D25" s="45" t="s">
        <v>19</v>
      </c>
      <c r="E25" s="45"/>
      <c r="F25" s="46">
        <f>F26</f>
        <v>3842.7</v>
      </c>
      <c r="G25" s="16"/>
      <c r="H25" s="16"/>
      <c r="K25" s="46">
        <f>K26+K27</f>
        <v>8996.2</v>
      </c>
    </row>
    <row r="26" spans="1:11" s="12" customFormat="1" ht="51">
      <c r="A26" s="47" t="s">
        <v>115</v>
      </c>
      <c r="B26" s="48" t="s">
        <v>8</v>
      </c>
      <c r="C26" s="48" t="s">
        <v>26</v>
      </c>
      <c r="D26" s="48" t="s">
        <v>19</v>
      </c>
      <c r="E26" s="48" t="s">
        <v>107</v>
      </c>
      <c r="F26" s="49">
        <v>3842.7</v>
      </c>
      <c r="G26" s="16"/>
      <c r="H26" s="16"/>
      <c r="K26" s="49">
        <v>3842.7</v>
      </c>
    </row>
    <row r="27" spans="1:11" s="12" customFormat="1" ht="25.5">
      <c r="A27" s="47" t="s">
        <v>116</v>
      </c>
      <c r="B27" s="48" t="s">
        <v>8</v>
      </c>
      <c r="C27" s="48" t="s">
        <v>26</v>
      </c>
      <c r="D27" s="48" t="s">
        <v>19</v>
      </c>
      <c r="E27" s="48" t="s">
        <v>108</v>
      </c>
      <c r="F27" s="49">
        <v>0</v>
      </c>
      <c r="G27" s="16"/>
      <c r="H27" s="16"/>
      <c r="K27" s="49">
        <v>5153.5</v>
      </c>
    </row>
    <row r="28" spans="1:11" s="12" customFormat="1" ht="15.75">
      <c r="A28" s="44" t="s">
        <v>18</v>
      </c>
      <c r="B28" s="45" t="s">
        <v>8</v>
      </c>
      <c r="C28" s="45" t="s">
        <v>26</v>
      </c>
      <c r="D28" s="45" t="s">
        <v>23</v>
      </c>
      <c r="E28" s="45"/>
      <c r="F28" s="46">
        <f>F29</f>
        <v>907.5</v>
      </c>
      <c r="G28" s="16"/>
      <c r="H28" s="16"/>
      <c r="K28" s="46">
        <f>K29</f>
        <v>907.5</v>
      </c>
    </row>
    <row r="29" spans="1:11" s="12" customFormat="1" ht="51">
      <c r="A29" s="47" t="s">
        <v>115</v>
      </c>
      <c r="B29" s="48" t="s">
        <v>8</v>
      </c>
      <c r="C29" s="48" t="s">
        <v>26</v>
      </c>
      <c r="D29" s="48" t="s">
        <v>23</v>
      </c>
      <c r="E29" s="48" t="s">
        <v>107</v>
      </c>
      <c r="F29" s="49">
        <v>907.5</v>
      </c>
      <c r="G29" s="15"/>
      <c r="H29" s="15"/>
      <c r="K29" s="49">
        <v>907.5</v>
      </c>
    </row>
    <row r="30" spans="1:11" s="11" customFormat="1" ht="15.75">
      <c r="A30" s="44" t="s">
        <v>27</v>
      </c>
      <c r="B30" s="45" t="s">
        <v>8</v>
      </c>
      <c r="C30" s="45" t="s">
        <v>28</v>
      </c>
      <c r="D30" s="45"/>
      <c r="E30" s="45"/>
      <c r="F30" s="46">
        <f>F31</f>
        <v>1000</v>
      </c>
      <c r="G30" s="16"/>
      <c r="H30" s="16"/>
      <c r="K30" s="46">
        <f>K31</f>
        <v>1000</v>
      </c>
    </row>
    <row r="31" spans="1:11" s="12" customFormat="1" ht="15.75">
      <c r="A31" s="56" t="s">
        <v>125</v>
      </c>
      <c r="B31" s="57" t="s">
        <v>8</v>
      </c>
      <c r="C31" s="57" t="s">
        <v>28</v>
      </c>
      <c r="D31" s="57" t="s">
        <v>29</v>
      </c>
      <c r="E31" s="57"/>
      <c r="F31" s="58">
        <f>F32</f>
        <v>1000</v>
      </c>
      <c r="G31" s="15"/>
      <c r="H31" s="15"/>
      <c r="K31" s="58">
        <f>K32</f>
        <v>1000</v>
      </c>
    </row>
    <row r="32" spans="1:11" s="12" customFormat="1" ht="15.75">
      <c r="A32" s="56" t="s">
        <v>30</v>
      </c>
      <c r="B32" s="57" t="s">
        <v>8</v>
      </c>
      <c r="C32" s="57" t="s">
        <v>28</v>
      </c>
      <c r="D32" s="57" t="s">
        <v>31</v>
      </c>
      <c r="E32" s="57"/>
      <c r="F32" s="58">
        <f>F33</f>
        <v>1000</v>
      </c>
      <c r="G32" s="15"/>
      <c r="H32" s="15"/>
      <c r="K32" s="58">
        <f>K33</f>
        <v>1000</v>
      </c>
    </row>
    <row r="33" spans="1:11" s="12" customFormat="1" ht="15.75">
      <c r="A33" s="47" t="s">
        <v>117</v>
      </c>
      <c r="B33" s="48" t="s">
        <v>8</v>
      </c>
      <c r="C33" s="48" t="s">
        <v>28</v>
      </c>
      <c r="D33" s="48" t="s">
        <v>31</v>
      </c>
      <c r="E33" s="48" t="s">
        <v>109</v>
      </c>
      <c r="F33" s="49">
        <v>1000</v>
      </c>
      <c r="G33" s="15"/>
      <c r="H33" s="15"/>
      <c r="K33" s="49">
        <v>1000</v>
      </c>
    </row>
    <row r="34" spans="1:11" s="11" customFormat="1" ht="15.75">
      <c r="A34" s="44" t="s">
        <v>32</v>
      </c>
      <c r="B34" s="45" t="s">
        <v>8</v>
      </c>
      <c r="C34" s="45" t="s">
        <v>33</v>
      </c>
      <c r="D34" s="45"/>
      <c r="E34" s="45"/>
      <c r="F34" s="46">
        <f>F37+F35</f>
        <v>417.3</v>
      </c>
      <c r="G34" s="16"/>
      <c r="H34" s="16"/>
      <c r="K34" s="46">
        <f>K37+K35</f>
        <v>416.6</v>
      </c>
    </row>
    <row r="35" spans="1:11" s="11" customFormat="1" ht="42.75" customHeight="1">
      <c r="A35" s="44" t="s">
        <v>183</v>
      </c>
      <c r="B35" s="45" t="s">
        <v>8</v>
      </c>
      <c r="C35" s="45" t="s">
        <v>33</v>
      </c>
      <c r="D35" s="45" t="s">
        <v>184</v>
      </c>
      <c r="E35" s="45"/>
      <c r="F35" s="46">
        <f>F36</f>
        <v>0.7</v>
      </c>
      <c r="G35" s="16"/>
      <c r="H35" s="16"/>
      <c r="K35" s="46">
        <f>K36</f>
        <v>0</v>
      </c>
    </row>
    <row r="36" spans="1:11" s="11" customFormat="1" ht="25.5">
      <c r="A36" s="47" t="s">
        <v>116</v>
      </c>
      <c r="B36" s="48" t="s">
        <v>8</v>
      </c>
      <c r="C36" s="48" t="s">
        <v>33</v>
      </c>
      <c r="D36" s="48" t="s">
        <v>184</v>
      </c>
      <c r="E36" s="48" t="s">
        <v>108</v>
      </c>
      <c r="F36" s="49">
        <v>0.7</v>
      </c>
      <c r="G36" s="63"/>
      <c r="H36" s="63"/>
      <c r="I36" s="14"/>
      <c r="J36" s="14"/>
      <c r="K36" s="49">
        <v>0</v>
      </c>
    </row>
    <row r="37" spans="1:11" s="11" customFormat="1" ht="25.5">
      <c r="A37" s="44" t="s">
        <v>12</v>
      </c>
      <c r="B37" s="45" t="s">
        <v>8</v>
      </c>
      <c r="C37" s="45" t="s">
        <v>33</v>
      </c>
      <c r="D37" s="45" t="s">
        <v>19</v>
      </c>
      <c r="E37" s="45"/>
      <c r="F37" s="46">
        <f>F38+F41+F44</f>
        <v>416.6</v>
      </c>
      <c r="G37" s="16"/>
      <c r="H37" s="16"/>
      <c r="K37" s="46">
        <f>K38+K41+K44</f>
        <v>416.6</v>
      </c>
    </row>
    <row r="38" spans="1:11" s="11" customFormat="1" ht="25.5">
      <c r="A38" s="44" t="s">
        <v>102</v>
      </c>
      <c r="B38" s="45" t="s">
        <v>8</v>
      </c>
      <c r="C38" s="45" t="s">
        <v>33</v>
      </c>
      <c r="D38" s="45" t="s">
        <v>37</v>
      </c>
      <c r="E38" s="45"/>
      <c r="F38" s="46">
        <f>F39+F40</f>
        <v>314</v>
      </c>
      <c r="G38" s="16"/>
      <c r="H38" s="16"/>
      <c r="K38" s="46">
        <f>K39+K40</f>
        <v>314</v>
      </c>
    </row>
    <row r="39" spans="1:11" s="11" customFormat="1" ht="51">
      <c r="A39" s="47" t="s">
        <v>115</v>
      </c>
      <c r="B39" s="48" t="s">
        <v>8</v>
      </c>
      <c r="C39" s="48" t="s">
        <v>33</v>
      </c>
      <c r="D39" s="48" t="s">
        <v>37</v>
      </c>
      <c r="E39" s="48" t="s">
        <v>107</v>
      </c>
      <c r="F39" s="49">
        <v>291.4</v>
      </c>
      <c r="G39" s="16"/>
      <c r="H39" s="16"/>
      <c r="K39" s="49">
        <v>291.4</v>
      </c>
    </row>
    <row r="40" spans="1:11" s="11" customFormat="1" ht="25.5">
      <c r="A40" s="47" t="s">
        <v>116</v>
      </c>
      <c r="B40" s="48" t="s">
        <v>8</v>
      </c>
      <c r="C40" s="48" t="s">
        <v>33</v>
      </c>
      <c r="D40" s="48" t="s">
        <v>37</v>
      </c>
      <c r="E40" s="48" t="s">
        <v>108</v>
      </c>
      <c r="F40" s="49">
        <v>22.6</v>
      </c>
      <c r="G40" s="16"/>
      <c r="H40" s="16"/>
      <c r="K40" s="49">
        <v>22.6</v>
      </c>
    </row>
    <row r="41" spans="1:11" s="12" customFormat="1" ht="38.25">
      <c r="A41" s="44" t="s">
        <v>92</v>
      </c>
      <c r="B41" s="45" t="s">
        <v>8</v>
      </c>
      <c r="C41" s="45" t="s">
        <v>33</v>
      </c>
      <c r="D41" s="45" t="s">
        <v>34</v>
      </c>
      <c r="E41" s="45"/>
      <c r="F41" s="51">
        <f>F42+F43</f>
        <v>93.80000000000001</v>
      </c>
      <c r="G41" s="16"/>
      <c r="H41" s="16"/>
      <c r="K41" s="51">
        <f>K42+K43</f>
        <v>93.80000000000001</v>
      </c>
    </row>
    <row r="42" spans="1:11" s="12" customFormat="1" ht="51">
      <c r="A42" s="47" t="s">
        <v>115</v>
      </c>
      <c r="B42" s="48" t="s">
        <v>8</v>
      </c>
      <c r="C42" s="48" t="s">
        <v>33</v>
      </c>
      <c r="D42" s="48" t="s">
        <v>34</v>
      </c>
      <c r="E42" s="48" t="s">
        <v>107</v>
      </c>
      <c r="F42" s="54">
        <v>88.4</v>
      </c>
      <c r="G42" s="16"/>
      <c r="H42" s="16"/>
      <c r="K42" s="54">
        <v>88.4</v>
      </c>
    </row>
    <row r="43" spans="1:11" s="12" customFormat="1" ht="25.5">
      <c r="A43" s="47" t="s">
        <v>116</v>
      </c>
      <c r="B43" s="48" t="s">
        <v>8</v>
      </c>
      <c r="C43" s="48" t="s">
        <v>33</v>
      </c>
      <c r="D43" s="48" t="s">
        <v>34</v>
      </c>
      <c r="E43" s="48" t="s">
        <v>108</v>
      </c>
      <c r="F43" s="54">
        <v>5.4</v>
      </c>
      <c r="G43" s="16"/>
      <c r="H43" s="16"/>
      <c r="K43" s="54">
        <v>5.4</v>
      </c>
    </row>
    <row r="44" spans="1:11" s="12" customFormat="1" ht="15.75">
      <c r="A44" s="44" t="s">
        <v>35</v>
      </c>
      <c r="B44" s="45" t="s">
        <v>8</v>
      </c>
      <c r="C44" s="45" t="s">
        <v>33</v>
      </c>
      <c r="D44" s="45" t="s">
        <v>36</v>
      </c>
      <c r="E44" s="45"/>
      <c r="F44" s="51">
        <f>F45</f>
        <v>8.8</v>
      </c>
      <c r="G44" s="16"/>
      <c r="H44" s="16"/>
      <c r="K44" s="51">
        <f>K45</f>
        <v>8.8</v>
      </c>
    </row>
    <row r="45" spans="1:11" s="12" customFormat="1" ht="51">
      <c r="A45" s="47" t="s">
        <v>115</v>
      </c>
      <c r="B45" s="48" t="s">
        <v>8</v>
      </c>
      <c r="C45" s="48" t="s">
        <v>33</v>
      </c>
      <c r="D45" s="48" t="s">
        <v>36</v>
      </c>
      <c r="E45" s="48" t="s">
        <v>107</v>
      </c>
      <c r="F45" s="54">
        <v>8.8</v>
      </c>
      <c r="G45" s="16"/>
      <c r="H45" s="16"/>
      <c r="K45" s="54">
        <v>8.8</v>
      </c>
    </row>
    <row r="46" spans="1:11" s="11" customFormat="1" ht="15.75">
      <c r="A46" s="59" t="s">
        <v>38</v>
      </c>
      <c r="B46" s="45" t="s">
        <v>11</v>
      </c>
      <c r="C46" s="45" t="s">
        <v>9</v>
      </c>
      <c r="D46" s="45"/>
      <c r="E46" s="45"/>
      <c r="F46" s="46">
        <f>F47</f>
        <v>194.9</v>
      </c>
      <c r="G46" s="16"/>
      <c r="H46" s="16"/>
      <c r="K46" s="46">
        <f>K47</f>
        <v>186.2</v>
      </c>
    </row>
    <row r="47" spans="1:11" s="11" customFormat="1" ht="15.75">
      <c r="A47" s="44" t="s">
        <v>39</v>
      </c>
      <c r="B47" s="45" t="s">
        <v>11</v>
      </c>
      <c r="C47" s="45" t="s">
        <v>17</v>
      </c>
      <c r="D47" s="45"/>
      <c r="E47" s="45"/>
      <c r="F47" s="46">
        <f>F48</f>
        <v>194.9</v>
      </c>
      <c r="G47" s="16"/>
      <c r="H47" s="16"/>
      <c r="K47" s="46">
        <f>K48</f>
        <v>186.2</v>
      </c>
    </row>
    <row r="48" spans="1:11" s="12" customFormat="1" ht="28.5" customHeight="1">
      <c r="A48" s="44" t="s">
        <v>178</v>
      </c>
      <c r="B48" s="45" t="s">
        <v>11</v>
      </c>
      <c r="C48" s="45" t="s">
        <v>17</v>
      </c>
      <c r="D48" s="45" t="s">
        <v>123</v>
      </c>
      <c r="E48" s="45"/>
      <c r="F48" s="46">
        <f>F49+F50</f>
        <v>194.9</v>
      </c>
      <c r="G48" s="15"/>
      <c r="H48" s="15"/>
      <c r="K48" s="46">
        <f>K49+K50</f>
        <v>186.2</v>
      </c>
    </row>
    <row r="49" spans="1:11" s="12" customFormat="1" ht="54" customHeight="1">
      <c r="A49" s="47" t="s">
        <v>115</v>
      </c>
      <c r="B49" s="48" t="s">
        <v>11</v>
      </c>
      <c r="C49" s="48" t="s">
        <v>17</v>
      </c>
      <c r="D49" s="48" t="s">
        <v>123</v>
      </c>
      <c r="E49" s="48" t="s">
        <v>107</v>
      </c>
      <c r="F49" s="49">
        <v>175.1</v>
      </c>
      <c r="G49" s="15"/>
      <c r="H49" s="15"/>
      <c r="K49" s="49">
        <v>175.1</v>
      </c>
    </row>
    <row r="50" spans="1:11" s="12" customFormat="1" ht="25.5">
      <c r="A50" s="47" t="s">
        <v>116</v>
      </c>
      <c r="B50" s="48" t="s">
        <v>11</v>
      </c>
      <c r="C50" s="48" t="s">
        <v>17</v>
      </c>
      <c r="D50" s="48" t="s">
        <v>123</v>
      </c>
      <c r="E50" s="48" t="s">
        <v>108</v>
      </c>
      <c r="F50" s="49">
        <v>19.8</v>
      </c>
      <c r="G50" s="15"/>
      <c r="H50" s="15"/>
      <c r="K50" s="49">
        <v>11.1</v>
      </c>
    </row>
    <row r="51" spans="1:11" s="11" customFormat="1" ht="28.5">
      <c r="A51" s="59" t="s">
        <v>40</v>
      </c>
      <c r="B51" s="45" t="s">
        <v>17</v>
      </c>
      <c r="C51" s="45" t="s">
        <v>9</v>
      </c>
      <c r="D51" s="45"/>
      <c r="E51" s="45"/>
      <c r="F51" s="46">
        <f>F52+F56</f>
        <v>12166.099999999999</v>
      </c>
      <c r="G51" s="16"/>
      <c r="H51" s="16"/>
      <c r="K51" s="46">
        <f>K52+K56</f>
        <v>12277.8</v>
      </c>
    </row>
    <row r="52" spans="1:11" s="12" customFormat="1" ht="15.75">
      <c r="A52" s="44" t="s">
        <v>41</v>
      </c>
      <c r="B52" s="45" t="s">
        <v>17</v>
      </c>
      <c r="C52" s="45" t="s">
        <v>21</v>
      </c>
      <c r="D52" s="57"/>
      <c r="E52" s="57"/>
      <c r="F52" s="46">
        <f>F53</f>
        <v>1284.5</v>
      </c>
      <c r="G52" s="16"/>
      <c r="H52" s="16"/>
      <c r="K52" s="46">
        <f>K53</f>
        <v>1396.2</v>
      </c>
    </row>
    <row r="53" spans="1:11" s="12" customFormat="1" ht="15.75">
      <c r="A53" s="44" t="s">
        <v>42</v>
      </c>
      <c r="B53" s="45" t="s">
        <v>17</v>
      </c>
      <c r="C53" s="45" t="s">
        <v>21</v>
      </c>
      <c r="D53" s="45" t="s">
        <v>163</v>
      </c>
      <c r="E53" s="45"/>
      <c r="F53" s="46">
        <f>F54+F55</f>
        <v>1284.5</v>
      </c>
      <c r="G53" s="15"/>
      <c r="H53" s="15"/>
      <c r="K53" s="46">
        <f>K54+K55</f>
        <v>1396.2</v>
      </c>
    </row>
    <row r="54" spans="1:11" s="12" customFormat="1" ht="51">
      <c r="A54" s="47" t="s">
        <v>115</v>
      </c>
      <c r="B54" s="48" t="s">
        <v>17</v>
      </c>
      <c r="C54" s="48" t="s">
        <v>21</v>
      </c>
      <c r="D54" s="48" t="s">
        <v>163</v>
      </c>
      <c r="E54" s="48" t="s">
        <v>107</v>
      </c>
      <c r="F54" s="49">
        <v>934</v>
      </c>
      <c r="G54" s="15"/>
      <c r="H54" s="15"/>
      <c r="K54" s="49">
        <v>934</v>
      </c>
    </row>
    <row r="55" spans="1:11" s="12" customFormat="1" ht="25.5">
      <c r="A55" s="47" t="s">
        <v>116</v>
      </c>
      <c r="B55" s="48" t="s">
        <v>119</v>
      </c>
      <c r="C55" s="48" t="s">
        <v>21</v>
      </c>
      <c r="D55" s="48" t="s">
        <v>163</v>
      </c>
      <c r="E55" s="48" t="s">
        <v>108</v>
      </c>
      <c r="F55" s="49">
        <v>350.5</v>
      </c>
      <c r="G55" s="15"/>
      <c r="H55" s="15"/>
      <c r="K55" s="49">
        <v>462.2</v>
      </c>
    </row>
    <row r="56" spans="1:11" s="11" customFormat="1" ht="41.25" customHeight="1">
      <c r="A56" s="44" t="s">
        <v>93</v>
      </c>
      <c r="B56" s="45" t="s">
        <v>17</v>
      </c>
      <c r="C56" s="45" t="s">
        <v>43</v>
      </c>
      <c r="D56" s="45"/>
      <c r="E56" s="45"/>
      <c r="F56" s="46">
        <f>F57+F60</f>
        <v>10881.599999999999</v>
      </c>
      <c r="G56" s="16"/>
      <c r="H56" s="16"/>
      <c r="K56" s="46">
        <f>K57+K60</f>
        <v>10881.599999999999</v>
      </c>
    </row>
    <row r="57" spans="1:11" s="11" customFormat="1" ht="25.5">
      <c r="A57" s="44" t="s">
        <v>12</v>
      </c>
      <c r="B57" s="45" t="s">
        <v>17</v>
      </c>
      <c r="C57" s="45" t="s">
        <v>43</v>
      </c>
      <c r="D57" s="45" t="s">
        <v>44</v>
      </c>
      <c r="E57" s="45"/>
      <c r="F57" s="46">
        <f>F58</f>
        <v>2197.7</v>
      </c>
      <c r="G57" s="16"/>
      <c r="H57" s="16"/>
      <c r="K57" s="46">
        <f>K58</f>
        <v>2197.7</v>
      </c>
    </row>
    <row r="58" spans="1:11" s="12" customFormat="1" ht="15.75">
      <c r="A58" s="44" t="s">
        <v>18</v>
      </c>
      <c r="B58" s="45" t="s">
        <v>17</v>
      </c>
      <c r="C58" s="45" t="s">
        <v>43</v>
      </c>
      <c r="D58" s="45" t="s">
        <v>22</v>
      </c>
      <c r="E58" s="45"/>
      <c r="F58" s="46">
        <f>F59</f>
        <v>2197.7</v>
      </c>
      <c r="G58" s="15"/>
      <c r="H58" s="15"/>
      <c r="K58" s="46">
        <f>K59</f>
        <v>2197.7</v>
      </c>
    </row>
    <row r="59" spans="1:11" s="12" customFormat="1" ht="51">
      <c r="A59" s="47" t="s">
        <v>115</v>
      </c>
      <c r="B59" s="48" t="s">
        <v>17</v>
      </c>
      <c r="C59" s="48" t="s">
        <v>43</v>
      </c>
      <c r="D59" s="48" t="s">
        <v>22</v>
      </c>
      <c r="E59" s="48" t="s">
        <v>107</v>
      </c>
      <c r="F59" s="49">
        <v>2197.7</v>
      </c>
      <c r="G59" s="15"/>
      <c r="H59" s="15"/>
      <c r="K59" s="49">
        <v>2197.7</v>
      </c>
    </row>
    <row r="60" spans="1:11" s="12" customFormat="1" ht="20.25" customHeight="1">
      <c r="A60" s="44" t="s">
        <v>167</v>
      </c>
      <c r="B60" s="45" t="s">
        <v>17</v>
      </c>
      <c r="C60" s="45" t="s">
        <v>43</v>
      </c>
      <c r="D60" s="45" t="s">
        <v>168</v>
      </c>
      <c r="E60" s="45"/>
      <c r="F60" s="46">
        <f>F61</f>
        <v>8683.9</v>
      </c>
      <c r="G60" s="15"/>
      <c r="H60" s="15"/>
      <c r="K60" s="46">
        <f>K61</f>
        <v>8683.9</v>
      </c>
    </row>
    <row r="61" spans="1:11" s="12" customFormat="1" ht="51">
      <c r="A61" s="47" t="s">
        <v>115</v>
      </c>
      <c r="B61" s="48" t="s">
        <v>17</v>
      </c>
      <c r="C61" s="48" t="s">
        <v>43</v>
      </c>
      <c r="D61" s="48" t="s">
        <v>169</v>
      </c>
      <c r="E61" s="48" t="s">
        <v>107</v>
      </c>
      <c r="F61" s="49">
        <v>8683.9</v>
      </c>
      <c r="G61" s="15"/>
      <c r="H61" s="15"/>
      <c r="K61" s="49">
        <v>8683.9</v>
      </c>
    </row>
    <row r="62" spans="1:11" s="11" customFormat="1" ht="15.75">
      <c r="A62" s="59" t="s">
        <v>46</v>
      </c>
      <c r="B62" s="45" t="s">
        <v>21</v>
      </c>
      <c r="C62" s="45" t="s">
        <v>9</v>
      </c>
      <c r="D62" s="45"/>
      <c r="E62" s="45"/>
      <c r="F62" s="46">
        <f>F63+F67+F69</f>
        <v>1943.4</v>
      </c>
      <c r="G62" s="16"/>
      <c r="H62" s="16"/>
      <c r="I62" s="21"/>
      <c r="K62" s="46">
        <f>K63+K67+K69</f>
        <v>1655.4</v>
      </c>
    </row>
    <row r="63" spans="1:11" s="11" customFormat="1" ht="25.5" customHeight="1">
      <c r="A63" s="44" t="s">
        <v>12</v>
      </c>
      <c r="B63" s="45" t="s">
        <v>21</v>
      </c>
      <c r="C63" s="45" t="s">
        <v>8</v>
      </c>
      <c r="D63" s="45" t="s">
        <v>13</v>
      </c>
      <c r="E63" s="45"/>
      <c r="F63" s="46">
        <f>F64</f>
        <v>338.8</v>
      </c>
      <c r="G63" s="16"/>
      <c r="H63" s="16"/>
      <c r="I63" s="21"/>
      <c r="K63" s="46">
        <f>K64</f>
        <v>338.8</v>
      </c>
    </row>
    <row r="64" spans="1:11" s="11" customFormat="1" ht="25.5">
      <c r="A64" s="44" t="s">
        <v>85</v>
      </c>
      <c r="B64" s="45" t="s">
        <v>21</v>
      </c>
      <c r="C64" s="45" t="s">
        <v>8</v>
      </c>
      <c r="D64" s="45" t="s">
        <v>87</v>
      </c>
      <c r="E64" s="45"/>
      <c r="F64" s="46">
        <f>F65+F66</f>
        <v>338.8</v>
      </c>
      <c r="G64" s="16"/>
      <c r="H64" s="16"/>
      <c r="K64" s="46">
        <f>K65+K66</f>
        <v>338.8</v>
      </c>
    </row>
    <row r="65" spans="1:11" s="11" customFormat="1" ht="51">
      <c r="A65" s="47" t="s">
        <v>115</v>
      </c>
      <c r="B65" s="48" t="s">
        <v>21</v>
      </c>
      <c r="C65" s="48" t="s">
        <v>8</v>
      </c>
      <c r="D65" s="48" t="s">
        <v>87</v>
      </c>
      <c r="E65" s="48" t="s">
        <v>107</v>
      </c>
      <c r="F65" s="49">
        <v>291.8</v>
      </c>
      <c r="G65" s="16"/>
      <c r="H65" s="16"/>
      <c r="K65" s="49">
        <v>291.8</v>
      </c>
    </row>
    <row r="66" spans="1:11" s="11" customFormat="1" ht="25.5">
      <c r="A66" s="47" t="s">
        <v>116</v>
      </c>
      <c r="B66" s="48" t="s">
        <v>21</v>
      </c>
      <c r="C66" s="48" t="s">
        <v>8</v>
      </c>
      <c r="D66" s="48" t="s">
        <v>87</v>
      </c>
      <c r="E66" s="48" t="s">
        <v>108</v>
      </c>
      <c r="F66" s="49">
        <v>47</v>
      </c>
      <c r="G66" s="16"/>
      <c r="H66" s="16"/>
      <c r="K66" s="49">
        <v>47</v>
      </c>
    </row>
    <row r="67" spans="1:11" s="11" customFormat="1" ht="51">
      <c r="A67" s="44" t="s">
        <v>120</v>
      </c>
      <c r="B67" s="45" t="s">
        <v>21</v>
      </c>
      <c r="C67" s="45" t="s">
        <v>48</v>
      </c>
      <c r="D67" s="45" t="s">
        <v>100</v>
      </c>
      <c r="E67" s="45"/>
      <c r="F67" s="46">
        <f>F68</f>
        <v>99.3</v>
      </c>
      <c r="G67" s="16"/>
      <c r="H67" s="16"/>
      <c r="K67" s="46">
        <f>K68</f>
        <v>99.3</v>
      </c>
    </row>
    <row r="68" spans="1:11" s="11" customFormat="1" ht="25.5">
      <c r="A68" s="47" t="s">
        <v>116</v>
      </c>
      <c r="B68" s="48" t="s">
        <v>21</v>
      </c>
      <c r="C68" s="48" t="s">
        <v>48</v>
      </c>
      <c r="D68" s="48" t="s">
        <v>100</v>
      </c>
      <c r="E68" s="48" t="s">
        <v>108</v>
      </c>
      <c r="F68" s="49">
        <v>99.3</v>
      </c>
      <c r="G68" s="16"/>
      <c r="H68" s="16"/>
      <c r="K68" s="49">
        <v>99.3</v>
      </c>
    </row>
    <row r="69" spans="1:11" s="11" customFormat="1" ht="15.75">
      <c r="A69" s="44" t="s">
        <v>189</v>
      </c>
      <c r="B69" s="45" t="s">
        <v>21</v>
      </c>
      <c r="C69" s="45" t="s">
        <v>43</v>
      </c>
      <c r="D69" s="45"/>
      <c r="E69" s="45"/>
      <c r="F69" s="46">
        <f>F70</f>
        <v>1505.3</v>
      </c>
      <c r="G69" s="16"/>
      <c r="H69" s="16"/>
      <c r="K69" s="46">
        <f>K70</f>
        <v>1217.3</v>
      </c>
    </row>
    <row r="70" spans="1:11" s="11" customFormat="1" ht="15.75">
      <c r="A70" s="56" t="s">
        <v>190</v>
      </c>
      <c r="B70" s="57" t="s">
        <v>21</v>
      </c>
      <c r="C70" s="57" t="s">
        <v>43</v>
      </c>
      <c r="D70" s="57" t="s">
        <v>45</v>
      </c>
      <c r="E70" s="57"/>
      <c r="F70" s="58">
        <f>F71</f>
        <v>1505.3</v>
      </c>
      <c r="G70" s="16"/>
      <c r="H70" s="16"/>
      <c r="K70" s="58">
        <f>K71</f>
        <v>1217.3</v>
      </c>
    </row>
    <row r="71" spans="1:11" s="11" customFormat="1" ht="25.5">
      <c r="A71" s="44" t="s">
        <v>191</v>
      </c>
      <c r="B71" s="45" t="s">
        <v>21</v>
      </c>
      <c r="C71" s="45" t="s">
        <v>43</v>
      </c>
      <c r="D71" s="45" t="s">
        <v>188</v>
      </c>
      <c r="E71" s="45"/>
      <c r="F71" s="46">
        <f>F72</f>
        <v>1505.3</v>
      </c>
      <c r="G71" s="16"/>
      <c r="H71" s="16"/>
      <c r="K71" s="46">
        <f>K72</f>
        <v>1217.3</v>
      </c>
    </row>
    <row r="72" spans="1:11" s="11" customFormat="1" ht="27.75" customHeight="1">
      <c r="A72" s="47" t="s">
        <v>116</v>
      </c>
      <c r="B72" s="48" t="s">
        <v>21</v>
      </c>
      <c r="C72" s="48" t="s">
        <v>43</v>
      </c>
      <c r="D72" s="48" t="s">
        <v>188</v>
      </c>
      <c r="E72" s="48" t="s">
        <v>108</v>
      </c>
      <c r="F72" s="49">
        <v>1505.3</v>
      </c>
      <c r="G72" s="16"/>
      <c r="H72" s="16"/>
      <c r="K72" s="49">
        <v>1217.3</v>
      </c>
    </row>
    <row r="73" spans="1:11" s="11" customFormat="1" ht="15.75">
      <c r="A73" s="59" t="s">
        <v>47</v>
      </c>
      <c r="B73" s="45" t="s">
        <v>48</v>
      </c>
      <c r="C73" s="45" t="s">
        <v>9</v>
      </c>
      <c r="D73" s="45"/>
      <c r="E73" s="45"/>
      <c r="F73" s="46">
        <f>F74</f>
        <v>32390.8</v>
      </c>
      <c r="G73" s="16"/>
      <c r="H73" s="16"/>
      <c r="K73" s="46">
        <f>K74</f>
        <v>32186.1</v>
      </c>
    </row>
    <row r="74" spans="1:11" s="13" customFormat="1" ht="15.75">
      <c r="A74" s="44" t="s">
        <v>94</v>
      </c>
      <c r="B74" s="45" t="s">
        <v>48</v>
      </c>
      <c r="C74" s="45" t="s">
        <v>48</v>
      </c>
      <c r="D74" s="45"/>
      <c r="E74" s="45"/>
      <c r="F74" s="46">
        <f>F75+F80</f>
        <v>32390.8</v>
      </c>
      <c r="G74" s="16"/>
      <c r="H74" s="16"/>
      <c r="K74" s="46">
        <f>K75+K80</f>
        <v>32186.1</v>
      </c>
    </row>
    <row r="75" spans="1:11" s="13" customFormat="1" ht="15" customHeight="1">
      <c r="A75" s="44" t="s">
        <v>88</v>
      </c>
      <c r="B75" s="45" t="s">
        <v>48</v>
      </c>
      <c r="C75" s="45" t="s">
        <v>48</v>
      </c>
      <c r="D75" s="45" t="s">
        <v>62</v>
      </c>
      <c r="E75" s="45"/>
      <c r="F75" s="46">
        <f>F77+F79</f>
        <v>29319</v>
      </c>
      <c r="G75" s="16"/>
      <c r="H75" s="16"/>
      <c r="K75" s="46">
        <f>K77+K79</f>
        <v>29688</v>
      </c>
    </row>
    <row r="76" spans="1:11" s="14" customFormat="1" ht="29.25" customHeight="1">
      <c r="A76" s="44" t="s">
        <v>103</v>
      </c>
      <c r="B76" s="45" t="s">
        <v>48</v>
      </c>
      <c r="C76" s="45" t="s">
        <v>48</v>
      </c>
      <c r="D76" s="45" t="s">
        <v>104</v>
      </c>
      <c r="E76" s="45"/>
      <c r="F76" s="46">
        <f>F77</f>
        <v>22853</v>
      </c>
      <c r="G76" s="15"/>
      <c r="H76" s="15"/>
      <c r="K76" s="46">
        <f>K77</f>
        <v>23190</v>
      </c>
    </row>
    <row r="77" spans="1:11" s="14" customFormat="1" ht="25.5">
      <c r="A77" s="47" t="s">
        <v>116</v>
      </c>
      <c r="B77" s="48" t="s">
        <v>48</v>
      </c>
      <c r="C77" s="48" t="s">
        <v>48</v>
      </c>
      <c r="D77" s="48" t="s">
        <v>104</v>
      </c>
      <c r="E77" s="48" t="s">
        <v>108</v>
      </c>
      <c r="F77" s="49">
        <v>22853</v>
      </c>
      <c r="G77" s="15"/>
      <c r="H77" s="15"/>
      <c r="K77" s="49">
        <v>23190</v>
      </c>
    </row>
    <row r="78" spans="1:11" s="14" customFormat="1" ht="25.5">
      <c r="A78" s="44" t="s">
        <v>95</v>
      </c>
      <c r="B78" s="45" t="s">
        <v>48</v>
      </c>
      <c r="C78" s="45" t="s">
        <v>48</v>
      </c>
      <c r="D78" s="45" t="s">
        <v>144</v>
      </c>
      <c r="E78" s="45"/>
      <c r="F78" s="46">
        <f>F79</f>
        <v>6466</v>
      </c>
      <c r="G78" s="15"/>
      <c r="H78" s="15"/>
      <c r="K78" s="46">
        <f>K79</f>
        <v>6498</v>
      </c>
    </row>
    <row r="79" spans="1:11" s="14" customFormat="1" ht="15.75">
      <c r="A79" s="47" t="s">
        <v>126</v>
      </c>
      <c r="B79" s="48" t="s">
        <v>48</v>
      </c>
      <c r="C79" s="48" t="s">
        <v>48</v>
      </c>
      <c r="D79" s="48" t="s">
        <v>145</v>
      </c>
      <c r="E79" s="48" t="s">
        <v>111</v>
      </c>
      <c r="F79" s="49">
        <v>6466</v>
      </c>
      <c r="G79" s="15"/>
      <c r="H79" s="15"/>
      <c r="K79" s="49">
        <v>6498</v>
      </c>
    </row>
    <row r="80" spans="1:11" s="14" customFormat="1" ht="15.75">
      <c r="A80" s="44" t="s">
        <v>105</v>
      </c>
      <c r="B80" s="45" t="s">
        <v>48</v>
      </c>
      <c r="C80" s="45" t="s">
        <v>48</v>
      </c>
      <c r="D80" s="45" t="s">
        <v>45</v>
      </c>
      <c r="E80" s="45"/>
      <c r="F80" s="46">
        <f>F81</f>
        <v>3071.8</v>
      </c>
      <c r="G80" s="15"/>
      <c r="H80" s="15"/>
      <c r="K80" s="46">
        <f>K81</f>
        <v>2498.1</v>
      </c>
    </row>
    <row r="81" spans="1:11" s="14" customFormat="1" ht="38.25">
      <c r="A81" s="44" t="s">
        <v>179</v>
      </c>
      <c r="B81" s="45" t="s">
        <v>48</v>
      </c>
      <c r="C81" s="45" t="s">
        <v>48</v>
      </c>
      <c r="D81" s="45" t="s">
        <v>49</v>
      </c>
      <c r="E81" s="45"/>
      <c r="F81" s="46">
        <f>F82</f>
        <v>3071.8</v>
      </c>
      <c r="G81" s="15"/>
      <c r="H81" s="15"/>
      <c r="K81" s="46">
        <f>K82</f>
        <v>2498.1</v>
      </c>
    </row>
    <row r="82" spans="1:11" s="14" customFormat="1" ht="25.5">
      <c r="A82" s="47" t="s">
        <v>116</v>
      </c>
      <c r="B82" s="48" t="s">
        <v>48</v>
      </c>
      <c r="C82" s="48" t="s">
        <v>48</v>
      </c>
      <c r="D82" s="48" t="s">
        <v>49</v>
      </c>
      <c r="E82" s="48" t="s">
        <v>108</v>
      </c>
      <c r="F82" s="49">
        <v>3071.8</v>
      </c>
      <c r="G82" s="15"/>
      <c r="H82" s="15"/>
      <c r="K82" s="49">
        <v>2498.1</v>
      </c>
    </row>
    <row r="83" spans="1:11" s="11" customFormat="1" ht="15.75">
      <c r="A83" s="59" t="s">
        <v>50</v>
      </c>
      <c r="B83" s="45" t="s">
        <v>26</v>
      </c>
      <c r="C83" s="45" t="s">
        <v>9</v>
      </c>
      <c r="D83" s="45"/>
      <c r="E83" s="45"/>
      <c r="F83" s="46">
        <f>F84</f>
        <v>314.4</v>
      </c>
      <c r="G83" s="16"/>
      <c r="H83" s="16"/>
      <c r="K83" s="46">
        <f>K84</f>
        <v>314.4</v>
      </c>
    </row>
    <row r="84" spans="1:11" s="12" customFormat="1" ht="16.5" customHeight="1">
      <c r="A84" s="44" t="s">
        <v>51</v>
      </c>
      <c r="B84" s="45" t="s">
        <v>26</v>
      </c>
      <c r="C84" s="45" t="s">
        <v>48</v>
      </c>
      <c r="D84" s="45"/>
      <c r="E84" s="45"/>
      <c r="F84" s="46">
        <f>F85</f>
        <v>314.4</v>
      </c>
      <c r="G84" s="15"/>
      <c r="H84" s="15"/>
      <c r="K84" s="46">
        <f>K85</f>
        <v>314.4</v>
      </c>
    </row>
    <row r="85" spans="1:11" s="12" customFormat="1" ht="29.25" customHeight="1">
      <c r="A85" s="44" t="s">
        <v>12</v>
      </c>
      <c r="B85" s="45" t="s">
        <v>26</v>
      </c>
      <c r="C85" s="45" t="s">
        <v>48</v>
      </c>
      <c r="D85" s="45" t="s">
        <v>186</v>
      </c>
      <c r="E85" s="45"/>
      <c r="F85" s="46">
        <f>F86+F87</f>
        <v>314.4</v>
      </c>
      <c r="G85" s="15"/>
      <c r="H85" s="15"/>
      <c r="K85" s="46">
        <f>K86+K87</f>
        <v>314.4</v>
      </c>
    </row>
    <row r="86" spans="1:11" s="12" customFormat="1" ht="51">
      <c r="A86" s="47" t="s">
        <v>115</v>
      </c>
      <c r="B86" s="48" t="s">
        <v>26</v>
      </c>
      <c r="C86" s="48" t="s">
        <v>48</v>
      </c>
      <c r="D86" s="48" t="s">
        <v>186</v>
      </c>
      <c r="E86" s="48" t="s">
        <v>107</v>
      </c>
      <c r="F86" s="49">
        <v>292</v>
      </c>
      <c r="G86" s="15"/>
      <c r="H86" s="15"/>
      <c r="K86" s="49">
        <v>292</v>
      </c>
    </row>
    <row r="87" spans="1:11" s="12" customFormat="1" ht="25.5">
      <c r="A87" s="47" t="s">
        <v>116</v>
      </c>
      <c r="B87" s="48" t="s">
        <v>121</v>
      </c>
      <c r="C87" s="48" t="s">
        <v>48</v>
      </c>
      <c r="D87" s="48" t="s">
        <v>186</v>
      </c>
      <c r="E87" s="48" t="s">
        <v>108</v>
      </c>
      <c r="F87" s="49">
        <v>22.4</v>
      </c>
      <c r="G87" s="15"/>
      <c r="H87" s="15"/>
      <c r="K87" s="49">
        <v>22.4</v>
      </c>
    </row>
    <row r="88" spans="1:11" s="11" customFormat="1" ht="15.75">
      <c r="A88" s="59" t="s">
        <v>52</v>
      </c>
      <c r="B88" s="45" t="s">
        <v>53</v>
      </c>
      <c r="C88" s="45" t="s">
        <v>9</v>
      </c>
      <c r="D88" s="45"/>
      <c r="E88" s="45"/>
      <c r="F88" s="46">
        <f>+F92+F89</f>
        <v>87546.90000000001</v>
      </c>
      <c r="G88" s="16"/>
      <c r="H88" s="16"/>
      <c r="K88" s="46">
        <f>K92+K89</f>
        <v>87546.90000000001</v>
      </c>
    </row>
    <row r="89" spans="1:11" s="11" customFormat="1" ht="15.75">
      <c r="A89" s="60" t="s">
        <v>164</v>
      </c>
      <c r="B89" s="45" t="s">
        <v>53</v>
      </c>
      <c r="C89" s="45" t="s">
        <v>8</v>
      </c>
      <c r="D89" s="45"/>
      <c r="E89" s="45"/>
      <c r="F89" s="46">
        <f>+F90</f>
        <v>10750.1</v>
      </c>
      <c r="G89" s="16"/>
      <c r="H89" s="16"/>
      <c r="K89" s="46">
        <f>K90</f>
        <v>10750.1</v>
      </c>
    </row>
    <row r="90" spans="1:11" s="11" customFormat="1" ht="29.25" customHeight="1">
      <c r="A90" s="60" t="s">
        <v>180</v>
      </c>
      <c r="B90" s="45" t="s">
        <v>53</v>
      </c>
      <c r="C90" s="45" t="s">
        <v>8</v>
      </c>
      <c r="D90" s="45" t="s">
        <v>86</v>
      </c>
      <c r="E90" s="45"/>
      <c r="F90" s="46">
        <f>F91</f>
        <v>10750.1</v>
      </c>
      <c r="G90" s="16"/>
      <c r="H90" s="16"/>
      <c r="K90" s="46">
        <f>K91</f>
        <v>10750.1</v>
      </c>
    </row>
    <row r="91" spans="1:11" s="11" customFormat="1" ht="55.5" customHeight="1">
      <c r="A91" s="61" t="s">
        <v>115</v>
      </c>
      <c r="B91" s="48" t="s">
        <v>53</v>
      </c>
      <c r="C91" s="48" t="s">
        <v>8</v>
      </c>
      <c r="D91" s="48" t="s">
        <v>86</v>
      </c>
      <c r="E91" s="48" t="s">
        <v>107</v>
      </c>
      <c r="F91" s="49">
        <f>2355.4+2489.2+2424.3+3681.2-200</f>
        <v>10750.1</v>
      </c>
      <c r="G91" s="16"/>
      <c r="H91" s="16"/>
      <c r="K91" s="49">
        <f>10950.1-200</f>
        <v>10750.1</v>
      </c>
    </row>
    <row r="92" spans="1:11" s="11" customFormat="1" ht="15.75">
      <c r="A92" s="44" t="s">
        <v>54</v>
      </c>
      <c r="B92" s="45" t="s">
        <v>53</v>
      </c>
      <c r="C92" s="45" t="s">
        <v>11</v>
      </c>
      <c r="D92" s="45"/>
      <c r="E92" s="45"/>
      <c r="F92" s="46">
        <f>F93+F99</f>
        <v>76796.8</v>
      </c>
      <c r="G92" s="16"/>
      <c r="H92" s="16"/>
      <c r="K92" s="46">
        <f>K93+K99</f>
        <v>76796.8</v>
      </c>
    </row>
    <row r="93" spans="1:11" s="11" customFormat="1" ht="25.5">
      <c r="A93" s="44" t="s">
        <v>55</v>
      </c>
      <c r="B93" s="45" t="s">
        <v>53</v>
      </c>
      <c r="C93" s="45" t="s">
        <v>11</v>
      </c>
      <c r="D93" s="45" t="s">
        <v>56</v>
      </c>
      <c r="E93" s="45"/>
      <c r="F93" s="46">
        <f>F94</f>
        <v>55529.9</v>
      </c>
      <c r="G93" s="16"/>
      <c r="H93" s="16"/>
      <c r="K93" s="46">
        <f>+K94</f>
        <v>55529.9</v>
      </c>
    </row>
    <row r="94" spans="1:11" s="12" customFormat="1" ht="63.75">
      <c r="A94" s="44" t="s">
        <v>165</v>
      </c>
      <c r="B94" s="45" t="s">
        <v>53</v>
      </c>
      <c r="C94" s="45" t="s">
        <v>11</v>
      </c>
      <c r="D94" s="45" t="s">
        <v>57</v>
      </c>
      <c r="E94" s="45"/>
      <c r="F94" s="46">
        <f>F95+F96</f>
        <v>55529.9</v>
      </c>
      <c r="G94" s="15"/>
      <c r="H94" s="15"/>
      <c r="I94" s="64"/>
      <c r="K94" s="46">
        <f>K95+K96</f>
        <v>55529.9</v>
      </c>
    </row>
    <row r="95" spans="1:11" s="12" customFormat="1" ht="57" customHeight="1">
      <c r="A95" s="47" t="s">
        <v>143</v>
      </c>
      <c r="B95" s="48" t="s">
        <v>53</v>
      </c>
      <c r="C95" s="48" t="s">
        <v>11</v>
      </c>
      <c r="D95" s="48" t="s">
        <v>57</v>
      </c>
      <c r="E95" s="48" t="s">
        <v>107</v>
      </c>
      <c r="F95" s="49">
        <v>54133.4</v>
      </c>
      <c r="G95" s="15"/>
      <c r="H95" s="15"/>
      <c r="I95" s="65"/>
      <c r="K95" s="49">
        <v>54133.4</v>
      </c>
    </row>
    <row r="96" spans="1:11" s="12" customFormat="1" ht="29.25" customHeight="1">
      <c r="A96" s="47" t="s">
        <v>116</v>
      </c>
      <c r="B96" s="48" t="s">
        <v>53</v>
      </c>
      <c r="C96" s="48" t="s">
        <v>11</v>
      </c>
      <c r="D96" s="48" t="s">
        <v>57</v>
      </c>
      <c r="E96" s="48" t="s">
        <v>108</v>
      </c>
      <c r="F96" s="49">
        <v>1396.5</v>
      </c>
      <c r="G96" s="15"/>
      <c r="H96" s="15"/>
      <c r="I96" s="65"/>
      <c r="K96" s="49">
        <v>1396.5</v>
      </c>
    </row>
    <row r="97" spans="1:11" s="12" customFormat="1" ht="15.75" customHeight="1" hidden="1">
      <c r="A97" s="56" t="s">
        <v>58</v>
      </c>
      <c r="B97" s="57" t="s">
        <v>53</v>
      </c>
      <c r="C97" s="57" t="s">
        <v>11</v>
      </c>
      <c r="D97" s="57" t="s">
        <v>59</v>
      </c>
      <c r="E97" s="57"/>
      <c r="F97" s="58"/>
      <c r="G97" s="15"/>
      <c r="H97" s="15"/>
      <c r="K97" s="58"/>
    </row>
    <row r="98" spans="1:11" s="14" customFormat="1" ht="12.75" customHeight="1" hidden="1">
      <c r="A98" s="47" t="s">
        <v>60</v>
      </c>
      <c r="B98" s="48" t="s">
        <v>53</v>
      </c>
      <c r="C98" s="48" t="s">
        <v>11</v>
      </c>
      <c r="D98" s="48" t="s">
        <v>59</v>
      </c>
      <c r="E98" s="48" t="s">
        <v>61</v>
      </c>
      <c r="F98" s="58"/>
      <c r="G98" s="15"/>
      <c r="H98" s="15"/>
      <c r="K98" s="58"/>
    </row>
    <row r="99" spans="1:11" s="13" customFormat="1" ht="17.25" customHeight="1">
      <c r="A99" s="44" t="s">
        <v>106</v>
      </c>
      <c r="B99" s="45" t="s">
        <v>53</v>
      </c>
      <c r="C99" s="45" t="s">
        <v>11</v>
      </c>
      <c r="D99" s="45" t="s">
        <v>45</v>
      </c>
      <c r="E99" s="45"/>
      <c r="F99" s="46">
        <f>F100+F102</f>
        <v>21266.9</v>
      </c>
      <c r="G99" s="16"/>
      <c r="H99" s="16"/>
      <c r="K99" s="46">
        <f>K100+K102</f>
        <v>21266.9</v>
      </c>
    </row>
    <row r="100" spans="1:11" s="13" customFormat="1" ht="51.75" customHeight="1">
      <c r="A100" s="44" t="s">
        <v>185</v>
      </c>
      <c r="B100" s="45" t="s">
        <v>53</v>
      </c>
      <c r="C100" s="45" t="s">
        <v>11</v>
      </c>
      <c r="D100" s="45" t="s">
        <v>91</v>
      </c>
      <c r="E100" s="45"/>
      <c r="F100" s="46">
        <f>F101</f>
        <v>9152.3</v>
      </c>
      <c r="G100" s="16"/>
      <c r="H100" s="16"/>
      <c r="K100" s="46">
        <f>K101</f>
        <v>9152.3</v>
      </c>
    </row>
    <row r="101" spans="1:11" s="13" customFormat="1" ht="51">
      <c r="A101" s="47" t="s">
        <v>115</v>
      </c>
      <c r="B101" s="48" t="s">
        <v>53</v>
      </c>
      <c r="C101" s="48" t="s">
        <v>11</v>
      </c>
      <c r="D101" s="48" t="s">
        <v>91</v>
      </c>
      <c r="E101" s="48" t="s">
        <v>107</v>
      </c>
      <c r="F101" s="49">
        <v>9152.3</v>
      </c>
      <c r="G101" s="16"/>
      <c r="H101" s="16"/>
      <c r="K101" s="49">
        <v>9152.3</v>
      </c>
    </row>
    <row r="102" spans="1:11" s="13" customFormat="1" ht="28.5" customHeight="1">
      <c r="A102" s="44" t="s">
        <v>180</v>
      </c>
      <c r="B102" s="45" t="s">
        <v>53</v>
      </c>
      <c r="C102" s="45" t="s">
        <v>11</v>
      </c>
      <c r="D102" s="45" t="s">
        <v>86</v>
      </c>
      <c r="E102" s="45"/>
      <c r="F102" s="46">
        <f>F103</f>
        <v>12114.6</v>
      </c>
      <c r="G102" s="16"/>
      <c r="H102" s="16"/>
      <c r="K102" s="46">
        <f>K103</f>
        <v>12114.6</v>
      </c>
    </row>
    <row r="103" spans="1:11" s="13" customFormat="1" ht="53.25" customHeight="1">
      <c r="A103" s="47" t="s">
        <v>115</v>
      </c>
      <c r="B103" s="48" t="s">
        <v>53</v>
      </c>
      <c r="C103" s="48" t="s">
        <v>11</v>
      </c>
      <c r="D103" s="48" t="s">
        <v>89</v>
      </c>
      <c r="E103" s="48" t="s">
        <v>107</v>
      </c>
      <c r="F103" s="49">
        <v>12114.6</v>
      </c>
      <c r="G103" s="16"/>
      <c r="H103" s="16"/>
      <c r="K103" s="49">
        <v>12114.6</v>
      </c>
    </row>
    <row r="104" spans="1:11" s="11" customFormat="1" ht="15.75">
      <c r="A104" s="59" t="s">
        <v>63</v>
      </c>
      <c r="B104" s="45" t="s">
        <v>64</v>
      </c>
      <c r="C104" s="45" t="s">
        <v>9</v>
      </c>
      <c r="D104" s="45"/>
      <c r="E104" s="45"/>
      <c r="F104" s="46">
        <f>F105</f>
        <v>6458</v>
      </c>
      <c r="G104" s="16"/>
      <c r="H104" s="16"/>
      <c r="K104" s="46">
        <f>K105</f>
        <v>17148.7</v>
      </c>
    </row>
    <row r="105" spans="1:11" s="12" customFormat="1" ht="15.75">
      <c r="A105" s="44" t="s">
        <v>65</v>
      </c>
      <c r="B105" s="45" t="s">
        <v>64</v>
      </c>
      <c r="C105" s="45" t="s">
        <v>8</v>
      </c>
      <c r="D105" s="45"/>
      <c r="E105" s="45"/>
      <c r="F105" s="46">
        <f>F110+F106</f>
        <v>6458</v>
      </c>
      <c r="G105" s="16"/>
      <c r="H105" s="16"/>
      <c r="K105" s="46">
        <f>K110+K106</f>
        <v>17148.7</v>
      </c>
    </row>
    <row r="106" spans="1:11" s="12" customFormat="1" ht="25.5">
      <c r="A106" s="44" t="s">
        <v>196</v>
      </c>
      <c r="B106" s="45" t="s">
        <v>64</v>
      </c>
      <c r="C106" s="45" t="s">
        <v>8</v>
      </c>
      <c r="D106" s="45" t="s">
        <v>198</v>
      </c>
      <c r="E106" s="45"/>
      <c r="F106" s="46">
        <f>F107</f>
        <v>6455.1</v>
      </c>
      <c r="G106" s="16"/>
      <c r="H106" s="16"/>
      <c r="K106" s="46">
        <f>K107</f>
        <v>17145.8</v>
      </c>
    </row>
    <row r="107" spans="1:11" s="12" customFormat="1" ht="15.75">
      <c r="A107" s="44" t="s">
        <v>68</v>
      </c>
      <c r="B107" s="45" t="s">
        <v>64</v>
      </c>
      <c r="C107" s="45" t="s">
        <v>8</v>
      </c>
      <c r="D107" s="45" t="s">
        <v>199</v>
      </c>
      <c r="E107" s="45"/>
      <c r="F107" s="46">
        <f>F108</f>
        <v>6455.1</v>
      </c>
      <c r="G107" s="16"/>
      <c r="H107" s="16"/>
      <c r="K107" s="46">
        <f>K108</f>
        <v>17145.8</v>
      </c>
    </row>
    <row r="108" spans="1:11" s="12" customFormat="1" ht="25.5">
      <c r="A108" s="44" t="s">
        <v>197</v>
      </c>
      <c r="B108" s="45" t="s">
        <v>64</v>
      </c>
      <c r="C108" s="45" t="s">
        <v>8</v>
      </c>
      <c r="D108" s="45" t="s">
        <v>200</v>
      </c>
      <c r="E108" s="45"/>
      <c r="F108" s="46">
        <f>F109</f>
        <v>6455.1</v>
      </c>
      <c r="G108" s="16"/>
      <c r="H108" s="16"/>
      <c r="K108" s="46">
        <f>K109</f>
        <v>17145.8</v>
      </c>
    </row>
    <row r="109" spans="1:11" s="12" customFormat="1" ht="25.5">
      <c r="A109" s="47" t="s">
        <v>122</v>
      </c>
      <c r="B109" s="48" t="s">
        <v>64</v>
      </c>
      <c r="C109" s="48" t="s">
        <v>8</v>
      </c>
      <c r="D109" s="48" t="s">
        <v>200</v>
      </c>
      <c r="E109" s="48" t="s">
        <v>110</v>
      </c>
      <c r="F109" s="49">
        <v>6455.1</v>
      </c>
      <c r="G109" s="63"/>
      <c r="H109" s="63"/>
      <c r="I109" s="14"/>
      <c r="J109" s="14"/>
      <c r="K109" s="49">
        <f>3000+14145.8</f>
        <v>17145.8</v>
      </c>
    </row>
    <row r="110" spans="1:11" s="11" customFormat="1" ht="38.25">
      <c r="A110" s="44" t="s">
        <v>171</v>
      </c>
      <c r="B110" s="45" t="s">
        <v>64</v>
      </c>
      <c r="C110" s="45" t="s">
        <v>8</v>
      </c>
      <c r="D110" s="45" t="s">
        <v>170</v>
      </c>
      <c r="E110" s="45"/>
      <c r="F110" s="46">
        <f>F111</f>
        <v>2.9</v>
      </c>
      <c r="G110" s="15"/>
      <c r="H110" s="15"/>
      <c r="K110" s="46">
        <f>K111</f>
        <v>2.9</v>
      </c>
    </row>
    <row r="111" spans="1:11" s="11" customFormat="1" ht="25.5">
      <c r="A111" s="47" t="s">
        <v>122</v>
      </c>
      <c r="B111" s="48" t="s">
        <v>64</v>
      </c>
      <c r="C111" s="48" t="s">
        <v>8</v>
      </c>
      <c r="D111" s="48" t="s">
        <v>170</v>
      </c>
      <c r="E111" s="48" t="s">
        <v>110</v>
      </c>
      <c r="F111" s="49">
        <v>2.9</v>
      </c>
      <c r="G111" s="15"/>
      <c r="H111" s="15"/>
      <c r="K111" s="49">
        <v>2.9</v>
      </c>
    </row>
    <row r="112" spans="1:11" s="11" customFormat="1" ht="15.75">
      <c r="A112" s="59" t="s">
        <v>66</v>
      </c>
      <c r="B112" s="45" t="s">
        <v>43</v>
      </c>
      <c r="C112" s="45" t="s">
        <v>9</v>
      </c>
      <c r="D112" s="45"/>
      <c r="E112" s="45"/>
      <c r="F112" s="46">
        <f>F113</f>
        <v>10687.8</v>
      </c>
      <c r="G112" s="16"/>
      <c r="H112" s="16"/>
      <c r="K112" s="46">
        <f>K113</f>
        <v>10687.8</v>
      </c>
    </row>
    <row r="113" spans="1:11" s="11" customFormat="1" ht="15.75">
      <c r="A113" s="44" t="s">
        <v>67</v>
      </c>
      <c r="B113" s="45" t="s">
        <v>43</v>
      </c>
      <c r="C113" s="45" t="s">
        <v>8</v>
      </c>
      <c r="D113" s="45"/>
      <c r="E113" s="45"/>
      <c r="F113" s="46">
        <f>F114</f>
        <v>10687.8</v>
      </c>
      <c r="G113" s="16"/>
      <c r="H113" s="16"/>
      <c r="K113" s="46">
        <f>K114</f>
        <v>10687.8</v>
      </c>
    </row>
    <row r="114" spans="1:11" s="12" customFormat="1" ht="18.75" customHeight="1">
      <c r="A114" s="44" t="s">
        <v>68</v>
      </c>
      <c r="B114" s="45" t="s">
        <v>43</v>
      </c>
      <c r="C114" s="45" t="s">
        <v>8</v>
      </c>
      <c r="D114" s="45" t="s">
        <v>176</v>
      </c>
      <c r="E114" s="45"/>
      <c r="F114" s="46">
        <f>F115</f>
        <v>10687.8</v>
      </c>
      <c r="G114" s="16"/>
      <c r="H114" s="16"/>
      <c r="K114" s="46">
        <f>K115</f>
        <v>10687.8</v>
      </c>
    </row>
    <row r="115" spans="1:11" s="12" customFormat="1" ht="91.5" customHeight="1">
      <c r="A115" s="44" t="s">
        <v>177</v>
      </c>
      <c r="B115" s="45" t="s">
        <v>43</v>
      </c>
      <c r="C115" s="45" t="s">
        <v>8</v>
      </c>
      <c r="D115" s="45" t="s">
        <v>176</v>
      </c>
      <c r="E115" s="45"/>
      <c r="F115" s="46">
        <f>F116</f>
        <v>10687.8</v>
      </c>
      <c r="G115" s="15"/>
      <c r="H115" s="15"/>
      <c r="K115" s="46">
        <f>K116</f>
        <v>10687.8</v>
      </c>
    </row>
    <row r="116" spans="1:11" s="12" customFormat="1" ht="25.5">
      <c r="A116" s="47" t="s">
        <v>122</v>
      </c>
      <c r="B116" s="48" t="s">
        <v>43</v>
      </c>
      <c r="C116" s="48" t="s">
        <v>8</v>
      </c>
      <c r="D116" s="48" t="s">
        <v>176</v>
      </c>
      <c r="E116" s="48" t="s">
        <v>110</v>
      </c>
      <c r="F116" s="49">
        <v>10687.8</v>
      </c>
      <c r="G116" s="15"/>
      <c r="H116" s="15"/>
      <c r="K116" s="49">
        <v>10687.8</v>
      </c>
    </row>
    <row r="117" spans="1:11" s="11" customFormat="1" ht="15.75">
      <c r="A117" s="59" t="s">
        <v>69</v>
      </c>
      <c r="B117" s="45" t="s">
        <v>70</v>
      </c>
      <c r="C117" s="45" t="s">
        <v>9</v>
      </c>
      <c r="D117" s="45"/>
      <c r="E117" s="45"/>
      <c r="F117" s="62">
        <f>F118+F175+F190</f>
        <v>36498.49999999999</v>
      </c>
      <c r="G117" s="16"/>
      <c r="H117" s="16"/>
      <c r="I117" s="11">
        <f>32603.3+300+297.4</f>
        <v>33200.700000000004</v>
      </c>
      <c r="K117" s="62">
        <f>K118+K175+K190</f>
        <v>36845.2</v>
      </c>
    </row>
    <row r="118" spans="1:11" s="11" customFormat="1" ht="15.75">
      <c r="A118" s="44" t="s">
        <v>71</v>
      </c>
      <c r="B118" s="45" t="s">
        <v>70</v>
      </c>
      <c r="C118" s="45" t="s">
        <v>17</v>
      </c>
      <c r="D118" s="45"/>
      <c r="E118" s="45"/>
      <c r="F118" s="46">
        <f>F119</f>
        <v>27745.499999999993</v>
      </c>
      <c r="G118" s="16"/>
      <c r="H118" s="16"/>
      <c r="K118" s="46">
        <f>K119</f>
        <v>28087.699999999997</v>
      </c>
    </row>
    <row r="119" spans="1:11" s="11" customFormat="1" ht="16.5" customHeight="1">
      <c r="A119" s="44" t="s">
        <v>72</v>
      </c>
      <c r="B119" s="45" t="s">
        <v>70</v>
      </c>
      <c r="C119" s="45" t="s">
        <v>17</v>
      </c>
      <c r="D119" s="45" t="s">
        <v>73</v>
      </c>
      <c r="E119" s="45"/>
      <c r="F119" s="46">
        <f>F120+F123+F125+F128+F131+F134+F137+F140+F145+F148+F153+F156+F163+F166+F169+F172</f>
        <v>27745.499999999993</v>
      </c>
      <c r="G119" s="16"/>
      <c r="H119" s="16"/>
      <c r="K119" s="46">
        <f>K120+K123+K125+K128+K131+K134+K137+K140+K145+K148+K153+K156+K163+K166+K169+K172</f>
        <v>28087.699999999997</v>
      </c>
    </row>
    <row r="120" spans="1:11" s="12" customFormat="1" ht="25.5">
      <c r="A120" s="44" t="s">
        <v>74</v>
      </c>
      <c r="B120" s="45" t="s">
        <v>70</v>
      </c>
      <c r="C120" s="45" t="s">
        <v>17</v>
      </c>
      <c r="D120" s="45" t="s">
        <v>75</v>
      </c>
      <c r="E120" s="45"/>
      <c r="F120" s="46">
        <f>F121+F122</f>
        <v>11359.699999999999</v>
      </c>
      <c r="G120" s="16"/>
      <c r="H120" s="16"/>
      <c r="K120" s="46">
        <f>K121+K122</f>
        <v>11221.099999999999</v>
      </c>
    </row>
    <row r="121" spans="1:11" s="12" customFormat="1" ht="25.5">
      <c r="A121" s="47" t="s">
        <v>116</v>
      </c>
      <c r="B121" s="48" t="s">
        <v>70</v>
      </c>
      <c r="C121" s="48" t="s">
        <v>17</v>
      </c>
      <c r="D121" s="48" t="s">
        <v>75</v>
      </c>
      <c r="E121" s="48" t="s">
        <v>108</v>
      </c>
      <c r="F121" s="49">
        <v>159.3</v>
      </c>
      <c r="G121" s="16"/>
      <c r="H121" s="16"/>
      <c r="K121" s="49">
        <v>159.3</v>
      </c>
    </row>
    <row r="122" spans="1:11" s="12" customFormat="1" ht="15.75">
      <c r="A122" s="47" t="s">
        <v>118</v>
      </c>
      <c r="B122" s="48" t="s">
        <v>70</v>
      </c>
      <c r="C122" s="48" t="s">
        <v>17</v>
      </c>
      <c r="D122" s="48" t="s">
        <v>75</v>
      </c>
      <c r="E122" s="48" t="s">
        <v>112</v>
      </c>
      <c r="F122" s="49">
        <v>11200.4</v>
      </c>
      <c r="G122" s="15"/>
      <c r="H122" s="15"/>
      <c r="K122" s="49">
        <v>11061.8</v>
      </c>
    </row>
    <row r="123" spans="1:11" s="12" customFormat="1" ht="25.5">
      <c r="A123" s="44" t="s">
        <v>173</v>
      </c>
      <c r="B123" s="45" t="s">
        <v>70</v>
      </c>
      <c r="C123" s="45" t="s">
        <v>17</v>
      </c>
      <c r="D123" s="45" t="s">
        <v>172</v>
      </c>
      <c r="E123" s="45"/>
      <c r="F123" s="46">
        <f>F124</f>
        <v>26.7</v>
      </c>
      <c r="G123" s="15"/>
      <c r="H123" s="15"/>
      <c r="K123" s="46">
        <f>K124</f>
        <v>27.8</v>
      </c>
    </row>
    <row r="124" spans="1:11" s="12" customFormat="1" ht="15.75">
      <c r="A124" s="47" t="s">
        <v>118</v>
      </c>
      <c r="B124" s="48" t="s">
        <v>70</v>
      </c>
      <c r="C124" s="48" t="s">
        <v>17</v>
      </c>
      <c r="D124" s="48" t="s">
        <v>172</v>
      </c>
      <c r="E124" s="48" t="s">
        <v>112</v>
      </c>
      <c r="F124" s="49">
        <v>26.7</v>
      </c>
      <c r="G124" s="15"/>
      <c r="H124" s="15"/>
      <c r="K124" s="49">
        <v>27.8</v>
      </c>
    </row>
    <row r="125" spans="1:11" s="12" customFormat="1" ht="38.25">
      <c r="A125" s="44" t="s">
        <v>175</v>
      </c>
      <c r="B125" s="45" t="s">
        <v>70</v>
      </c>
      <c r="C125" s="45" t="s">
        <v>17</v>
      </c>
      <c r="D125" s="45" t="s">
        <v>174</v>
      </c>
      <c r="E125" s="45"/>
      <c r="F125" s="46">
        <f>F126+F127</f>
        <v>156.7</v>
      </c>
      <c r="G125" s="15"/>
      <c r="H125" s="15"/>
      <c r="K125" s="46">
        <f>K126+K127</f>
        <v>163</v>
      </c>
    </row>
    <row r="126" spans="1:11" s="12" customFormat="1" ht="25.5">
      <c r="A126" s="47" t="s">
        <v>116</v>
      </c>
      <c r="B126" s="48" t="s">
        <v>70</v>
      </c>
      <c r="C126" s="48" t="s">
        <v>17</v>
      </c>
      <c r="D126" s="48" t="s">
        <v>166</v>
      </c>
      <c r="E126" s="48" t="s">
        <v>108</v>
      </c>
      <c r="F126" s="49">
        <v>8.7</v>
      </c>
      <c r="G126" s="15"/>
      <c r="H126" s="15"/>
      <c r="K126" s="49">
        <v>15</v>
      </c>
    </row>
    <row r="127" spans="1:11" s="12" customFormat="1" ht="15.75">
      <c r="A127" s="47" t="s">
        <v>118</v>
      </c>
      <c r="B127" s="48" t="s">
        <v>70</v>
      </c>
      <c r="C127" s="48" t="s">
        <v>17</v>
      </c>
      <c r="D127" s="48" t="s">
        <v>174</v>
      </c>
      <c r="E127" s="48" t="s">
        <v>112</v>
      </c>
      <c r="F127" s="49">
        <v>148</v>
      </c>
      <c r="G127" s="15"/>
      <c r="H127" s="15"/>
      <c r="K127" s="49">
        <v>148</v>
      </c>
    </row>
    <row r="128" spans="1:11" s="12" customFormat="1" ht="25.5" customHeight="1">
      <c r="A128" s="44" t="s">
        <v>96</v>
      </c>
      <c r="B128" s="45" t="s">
        <v>70</v>
      </c>
      <c r="C128" s="45" t="s">
        <v>17</v>
      </c>
      <c r="D128" s="45" t="s">
        <v>166</v>
      </c>
      <c r="E128" s="45"/>
      <c r="F128" s="46">
        <f>F129+F130</f>
        <v>5606.5</v>
      </c>
      <c r="G128" s="16"/>
      <c r="H128" s="16"/>
      <c r="K128" s="46">
        <f>K129+K130</f>
        <v>5791.5</v>
      </c>
    </row>
    <row r="129" spans="1:11" s="12" customFormat="1" ht="25.5" customHeight="1">
      <c r="A129" s="47" t="s">
        <v>116</v>
      </c>
      <c r="B129" s="48" t="s">
        <v>70</v>
      </c>
      <c r="C129" s="48" t="s">
        <v>17</v>
      </c>
      <c r="D129" s="48" t="s">
        <v>166</v>
      </c>
      <c r="E129" s="48" t="s">
        <v>108</v>
      </c>
      <c r="F129" s="49">
        <v>123</v>
      </c>
      <c r="G129" s="16"/>
      <c r="H129" s="16"/>
      <c r="K129" s="49">
        <v>123</v>
      </c>
    </row>
    <row r="130" spans="1:11" s="12" customFormat="1" ht="15.75">
      <c r="A130" s="47" t="s">
        <v>118</v>
      </c>
      <c r="B130" s="48" t="s">
        <v>70</v>
      </c>
      <c r="C130" s="48" t="s">
        <v>17</v>
      </c>
      <c r="D130" s="48" t="s">
        <v>146</v>
      </c>
      <c r="E130" s="48" t="s">
        <v>112</v>
      </c>
      <c r="F130" s="49">
        <v>5483.5</v>
      </c>
      <c r="G130" s="15"/>
      <c r="H130" s="15"/>
      <c r="K130" s="49">
        <v>5668.5</v>
      </c>
    </row>
    <row r="131" spans="1:11" s="12" customFormat="1" ht="105.75" customHeight="1">
      <c r="A131" s="44" t="s">
        <v>147</v>
      </c>
      <c r="B131" s="45" t="s">
        <v>70</v>
      </c>
      <c r="C131" s="45" t="s">
        <v>17</v>
      </c>
      <c r="D131" s="45" t="s">
        <v>113</v>
      </c>
      <c r="E131" s="45"/>
      <c r="F131" s="46">
        <f>F132+F133</f>
        <v>3562.6</v>
      </c>
      <c r="G131" s="15"/>
      <c r="H131" s="15"/>
      <c r="K131" s="46">
        <f>K132+K133</f>
        <v>3722.9</v>
      </c>
    </row>
    <row r="132" spans="1:11" s="12" customFormat="1" ht="31.5" customHeight="1">
      <c r="A132" s="47" t="s">
        <v>116</v>
      </c>
      <c r="B132" s="48" t="s">
        <v>70</v>
      </c>
      <c r="C132" s="48" t="s">
        <v>17</v>
      </c>
      <c r="D132" s="48" t="s">
        <v>113</v>
      </c>
      <c r="E132" s="48" t="s">
        <v>108</v>
      </c>
      <c r="F132" s="49">
        <v>204.6</v>
      </c>
      <c r="G132" s="15"/>
      <c r="H132" s="15"/>
      <c r="K132" s="49">
        <v>364.9</v>
      </c>
    </row>
    <row r="133" spans="1:11" s="12" customFormat="1" ht="15.75">
      <c r="A133" s="47" t="s">
        <v>118</v>
      </c>
      <c r="B133" s="48" t="s">
        <v>70</v>
      </c>
      <c r="C133" s="48" t="s">
        <v>17</v>
      </c>
      <c r="D133" s="48" t="s">
        <v>113</v>
      </c>
      <c r="E133" s="48" t="s">
        <v>112</v>
      </c>
      <c r="F133" s="49">
        <v>3358</v>
      </c>
      <c r="G133" s="15"/>
      <c r="H133" s="15"/>
      <c r="K133" s="49">
        <v>3358</v>
      </c>
    </row>
    <row r="134" spans="1:11" s="11" customFormat="1" ht="15.75">
      <c r="A134" s="44" t="s">
        <v>114</v>
      </c>
      <c r="B134" s="45" t="s">
        <v>70</v>
      </c>
      <c r="C134" s="45" t="s">
        <v>17</v>
      </c>
      <c r="D134" s="45" t="s">
        <v>148</v>
      </c>
      <c r="E134" s="45"/>
      <c r="F134" s="46">
        <f>F135+F136</f>
        <v>700.1</v>
      </c>
      <c r="G134" s="16"/>
      <c r="H134" s="16"/>
      <c r="K134" s="46">
        <f>K135+K136</f>
        <v>700.1</v>
      </c>
    </row>
    <row r="135" spans="1:11" s="11" customFormat="1" ht="25.5">
      <c r="A135" s="47" t="s">
        <v>116</v>
      </c>
      <c r="B135" s="48" t="s">
        <v>70</v>
      </c>
      <c r="C135" s="48" t="s">
        <v>17</v>
      </c>
      <c r="D135" s="48" t="s">
        <v>149</v>
      </c>
      <c r="E135" s="48" t="s">
        <v>108</v>
      </c>
      <c r="F135" s="49">
        <v>11.1</v>
      </c>
      <c r="G135" s="16"/>
      <c r="H135" s="16"/>
      <c r="K135" s="49">
        <v>11.1</v>
      </c>
    </row>
    <row r="136" spans="1:11" s="11" customFormat="1" ht="15.75">
      <c r="A136" s="47" t="s">
        <v>118</v>
      </c>
      <c r="B136" s="48" t="s">
        <v>70</v>
      </c>
      <c r="C136" s="48" t="s">
        <v>17</v>
      </c>
      <c r="D136" s="48" t="s">
        <v>149</v>
      </c>
      <c r="E136" s="48" t="s">
        <v>112</v>
      </c>
      <c r="F136" s="49">
        <v>689</v>
      </c>
      <c r="G136" s="16"/>
      <c r="H136" s="16"/>
      <c r="K136" s="49">
        <v>689</v>
      </c>
    </row>
    <row r="137" spans="1:11" s="12" customFormat="1" ht="28.5" customHeight="1">
      <c r="A137" s="44" t="s">
        <v>97</v>
      </c>
      <c r="B137" s="45" t="s">
        <v>70</v>
      </c>
      <c r="C137" s="45" t="s">
        <v>17</v>
      </c>
      <c r="D137" s="45" t="s">
        <v>150</v>
      </c>
      <c r="E137" s="45"/>
      <c r="F137" s="46">
        <f>F138+F139</f>
        <v>1066.3</v>
      </c>
      <c r="G137" s="16"/>
      <c r="H137" s="16"/>
      <c r="K137" s="46">
        <f>K138+K139</f>
        <v>1077.1</v>
      </c>
    </row>
    <row r="138" spans="1:11" s="12" customFormat="1" ht="28.5" customHeight="1">
      <c r="A138" s="47" t="s">
        <v>116</v>
      </c>
      <c r="B138" s="48" t="s">
        <v>70</v>
      </c>
      <c r="C138" s="48" t="s">
        <v>17</v>
      </c>
      <c r="D138" s="48" t="s">
        <v>150</v>
      </c>
      <c r="E138" s="48" t="s">
        <v>108</v>
      </c>
      <c r="F138" s="49">
        <v>15</v>
      </c>
      <c r="G138" s="16"/>
      <c r="H138" s="16"/>
      <c r="K138" s="49">
        <v>15</v>
      </c>
    </row>
    <row r="139" spans="1:11" s="12" customFormat="1" ht="15.75">
      <c r="A139" s="47" t="s">
        <v>118</v>
      </c>
      <c r="B139" s="48" t="s">
        <v>70</v>
      </c>
      <c r="C139" s="48" t="s">
        <v>17</v>
      </c>
      <c r="D139" s="48" t="s">
        <v>150</v>
      </c>
      <c r="E139" s="48" t="s">
        <v>112</v>
      </c>
      <c r="F139" s="49">
        <v>1051.3</v>
      </c>
      <c r="G139" s="15"/>
      <c r="H139" s="15"/>
      <c r="K139" s="49">
        <v>1062.1</v>
      </c>
    </row>
    <row r="140" spans="1:11" s="12" customFormat="1" ht="41.25" customHeight="1">
      <c r="A140" s="44" t="s">
        <v>127</v>
      </c>
      <c r="B140" s="45" t="s">
        <v>70</v>
      </c>
      <c r="C140" s="45" t="s">
        <v>17</v>
      </c>
      <c r="D140" s="45" t="s">
        <v>151</v>
      </c>
      <c r="E140" s="45"/>
      <c r="F140" s="46">
        <f>F141+F142</f>
        <v>641.6</v>
      </c>
      <c r="G140" s="15"/>
      <c r="H140" s="15"/>
      <c r="K140" s="46">
        <f>K141+K142</f>
        <v>641.6</v>
      </c>
    </row>
    <row r="141" spans="1:11" s="12" customFormat="1" ht="33" customHeight="1">
      <c r="A141" s="47" t="s">
        <v>116</v>
      </c>
      <c r="B141" s="48" t="s">
        <v>70</v>
      </c>
      <c r="C141" s="48" t="s">
        <v>17</v>
      </c>
      <c r="D141" s="48" t="s">
        <v>151</v>
      </c>
      <c r="E141" s="48" t="s">
        <v>108</v>
      </c>
      <c r="F141" s="49">
        <v>13.6</v>
      </c>
      <c r="G141" s="15"/>
      <c r="H141" s="15"/>
      <c r="K141" s="49">
        <v>13.6</v>
      </c>
    </row>
    <row r="142" spans="1:11" s="12" customFormat="1" ht="18.75" customHeight="1">
      <c r="A142" s="47" t="s">
        <v>118</v>
      </c>
      <c r="B142" s="48" t="s">
        <v>70</v>
      </c>
      <c r="C142" s="48" t="s">
        <v>17</v>
      </c>
      <c r="D142" s="48" t="s">
        <v>151</v>
      </c>
      <c r="E142" s="48" t="s">
        <v>112</v>
      </c>
      <c r="F142" s="49">
        <v>628</v>
      </c>
      <c r="G142" s="15"/>
      <c r="H142" s="15"/>
      <c r="K142" s="49">
        <v>628</v>
      </c>
    </row>
    <row r="143" spans="1:11" s="11" customFormat="1" ht="30.75" customHeight="1" hidden="1">
      <c r="A143" s="44"/>
      <c r="B143" s="45"/>
      <c r="C143" s="45"/>
      <c r="D143" s="45"/>
      <c r="E143" s="45"/>
      <c r="F143" s="46"/>
      <c r="G143" s="16"/>
      <c r="H143" s="16"/>
      <c r="K143" s="46"/>
    </row>
    <row r="144" spans="1:11" s="12" customFormat="1" ht="14.25" customHeight="1" hidden="1">
      <c r="A144" s="56"/>
      <c r="B144" s="57"/>
      <c r="C144" s="57"/>
      <c r="D144" s="57"/>
      <c r="E144" s="57"/>
      <c r="F144" s="58"/>
      <c r="G144" s="15"/>
      <c r="H144" s="15"/>
      <c r="K144" s="58"/>
    </row>
    <row r="145" spans="1:11" s="12" customFormat="1" ht="42" customHeight="1">
      <c r="A145" s="44" t="s">
        <v>128</v>
      </c>
      <c r="B145" s="45" t="s">
        <v>70</v>
      </c>
      <c r="C145" s="45" t="s">
        <v>17</v>
      </c>
      <c r="D145" s="45" t="s">
        <v>152</v>
      </c>
      <c r="E145" s="45"/>
      <c r="F145" s="46">
        <f>F146+F147</f>
        <v>2271</v>
      </c>
      <c r="G145" s="15"/>
      <c r="H145" s="15"/>
      <c r="K145" s="46">
        <f>K146+K147</f>
        <v>2382.2999999999997</v>
      </c>
    </row>
    <row r="146" spans="1:11" s="12" customFormat="1" ht="30.75" customHeight="1">
      <c r="A146" s="47" t="s">
        <v>116</v>
      </c>
      <c r="B146" s="48" t="s">
        <v>70</v>
      </c>
      <c r="C146" s="48" t="s">
        <v>17</v>
      </c>
      <c r="D146" s="48" t="s">
        <v>152</v>
      </c>
      <c r="E146" s="48" t="s">
        <v>108</v>
      </c>
      <c r="F146" s="49">
        <v>167.9</v>
      </c>
      <c r="G146" s="15"/>
      <c r="H146" s="15"/>
      <c r="K146" s="49">
        <v>279.2</v>
      </c>
    </row>
    <row r="147" spans="1:11" s="12" customFormat="1" ht="14.25" customHeight="1">
      <c r="A147" s="47" t="s">
        <v>118</v>
      </c>
      <c r="B147" s="48" t="s">
        <v>70</v>
      </c>
      <c r="C147" s="48" t="s">
        <v>17</v>
      </c>
      <c r="D147" s="48" t="s">
        <v>152</v>
      </c>
      <c r="E147" s="48" t="s">
        <v>112</v>
      </c>
      <c r="F147" s="49">
        <v>2103.1</v>
      </c>
      <c r="G147" s="15"/>
      <c r="H147" s="15"/>
      <c r="K147" s="49">
        <v>2103.1</v>
      </c>
    </row>
    <row r="148" spans="1:11" s="12" customFormat="1" ht="39.75" customHeight="1">
      <c r="A148" s="44" t="s">
        <v>129</v>
      </c>
      <c r="B148" s="45" t="s">
        <v>70</v>
      </c>
      <c r="C148" s="45" t="s">
        <v>17</v>
      </c>
      <c r="D148" s="45" t="s">
        <v>153</v>
      </c>
      <c r="E148" s="45"/>
      <c r="F148" s="46">
        <f>F149+F150</f>
        <v>20.400000000000002</v>
      </c>
      <c r="G148" s="15"/>
      <c r="H148" s="15"/>
      <c r="K148" s="46">
        <f>K149+K150</f>
        <v>20.400000000000002</v>
      </c>
    </row>
    <row r="149" spans="1:11" s="12" customFormat="1" ht="32.25" customHeight="1">
      <c r="A149" s="47" t="s">
        <v>116</v>
      </c>
      <c r="B149" s="48" t="s">
        <v>70</v>
      </c>
      <c r="C149" s="48" t="s">
        <v>17</v>
      </c>
      <c r="D149" s="48" t="s">
        <v>153</v>
      </c>
      <c r="E149" s="48" t="s">
        <v>108</v>
      </c>
      <c r="F149" s="49">
        <v>0.3</v>
      </c>
      <c r="G149" s="15"/>
      <c r="H149" s="15"/>
      <c r="K149" s="49">
        <v>0.3</v>
      </c>
    </row>
    <row r="150" spans="1:11" s="12" customFormat="1" ht="15" customHeight="1">
      <c r="A150" s="47" t="s">
        <v>118</v>
      </c>
      <c r="B150" s="48" t="s">
        <v>70</v>
      </c>
      <c r="C150" s="48" t="s">
        <v>17</v>
      </c>
      <c r="D150" s="48" t="s">
        <v>153</v>
      </c>
      <c r="E150" s="48" t="s">
        <v>112</v>
      </c>
      <c r="F150" s="49">
        <v>20.1</v>
      </c>
      <c r="G150" s="15"/>
      <c r="H150" s="15"/>
      <c r="K150" s="49">
        <v>20.1</v>
      </c>
    </row>
    <row r="151" spans="1:11" s="12" customFormat="1" ht="47.25" customHeight="1" hidden="1">
      <c r="A151" s="44"/>
      <c r="B151" s="45"/>
      <c r="C151" s="45"/>
      <c r="D151" s="45"/>
      <c r="E151" s="45"/>
      <c r="F151" s="46"/>
      <c r="G151" s="15"/>
      <c r="H151" s="15"/>
      <c r="K151" s="46"/>
    </row>
    <row r="152" spans="1:11" s="12" customFormat="1" ht="15.75" customHeight="1" hidden="1">
      <c r="A152" s="56"/>
      <c r="B152" s="57"/>
      <c r="C152" s="57"/>
      <c r="D152" s="57"/>
      <c r="E152" s="57"/>
      <c r="F152" s="58"/>
      <c r="G152" s="15"/>
      <c r="H152" s="15"/>
      <c r="K152" s="58"/>
    </row>
    <row r="153" spans="1:11" s="12" customFormat="1" ht="50.25" customHeight="1">
      <c r="A153" s="44" t="s">
        <v>130</v>
      </c>
      <c r="B153" s="45" t="s">
        <v>70</v>
      </c>
      <c r="C153" s="45" t="s">
        <v>17</v>
      </c>
      <c r="D153" s="45" t="s">
        <v>154</v>
      </c>
      <c r="E153" s="45"/>
      <c r="F153" s="46">
        <f>F154+F155</f>
        <v>69.1</v>
      </c>
      <c r="G153" s="15"/>
      <c r="H153" s="15"/>
      <c r="K153" s="46">
        <f>K154+K155</f>
        <v>72.5</v>
      </c>
    </row>
    <row r="154" spans="1:11" s="12" customFormat="1" ht="30.75" customHeight="1">
      <c r="A154" s="47" t="s">
        <v>116</v>
      </c>
      <c r="B154" s="48" t="s">
        <v>70</v>
      </c>
      <c r="C154" s="48" t="s">
        <v>17</v>
      </c>
      <c r="D154" s="48" t="s">
        <v>154</v>
      </c>
      <c r="E154" s="48" t="s">
        <v>108</v>
      </c>
      <c r="F154" s="49">
        <v>5.8</v>
      </c>
      <c r="G154" s="15"/>
      <c r="H154" s="15"/>
      <c r="K154" s="49">
        <v>9.2</v>
      </c>
    </row>
    <row r="155" spans="1:11" s="12" customFormat="1" ht="15.75">
      <c r="A155" s="47" t="s">
        <v>118</v>
      </c>
      <c r="B155" s="48" t="s">
        <v>70</v>
      </c>
      <c r="C155" s="48" t="s">
        <v>17</v>
      </c>
      <c r="D155" s="48" t="s">
        <v>154</v>
      </c>
      <c r="E155" s="48" t="s">
        <v>112</v>
      </c>
      <c r="F155" s="49">
        <v>63.3</v>
      </c>
      <c r="G155" s="15"/>
      <c r="H155" s="15"/>
      <c r="K155" s="49">
        <v>63.3</v>
      </c>
    </row>
    <row r="156" spans="1:11" s="12" customFormat="1" ht="25.5">
      <c r="A156" s="44" t="s">
        <v>131</v>
      </c>
      <c r="B156" s="45" t="s">
        <v>70</v>
      </c>
      <c r="C156" s="45" t="s">
        <v>17</v>
      </c>
      <c r="D156" s="45" t="s">
        <v>155</v>
      </c>
      <c r="E156" s="45"/>
      <c r="F156" s="46">
        <f>F157+F158</f>
        <v>1960.3</v>
      </c>
      <c r="G156" s="15"/>
      <c r="H156" s="15"/>
      <c r="K156" s="46">
        <f>K157+K158</f>
        <v>1960.3</v>
      </c>
    </row>
    <row r="157" spans="1:11" s="12" customFormat="1" ht="25.5">
      <c r="A157" s="47" t="s">
        <v>116</v>
      </c>
      <c r="B157" s="48" t="s">
        <v>70</v>
      </c>
      <c r="C157" s="48" t="s">
        <v>17</v>
      </c>
      <c r="D157" s="48" t="s">
        <v>155</v>
      </c>
      <c r="E157" s="48" t="s">
        <v>108</v>
      </c>
      <c r="F157" s="49">
        <v>30.3</v>
      </c>
      <c r="G157" s="15"/>
      <c r="H157" s="15"/>
      <c r="K157" s="49">
        <v>30.3</v>
      </c>
    </row>
    <row r="158" spans="1:11" s="12" customFormat="1" ht="13.5" customHeight="1">
      <c r="A158" s="47" t="s">
        <v>118</v>
      </c>
      <c r="B158" s="48" t="s">
        <v>70</v>
      </c>
      <c r="C158" s="48" t="s">
        <v>17</v>
      </c>
      <c r="D158" s="48" t="s">
        <v>155</v>
      </c>
      <c r="E158" s="48" t="s">
        <v>112</v>
      </c>
      <c r="F158" s="49">
        <v>1930</v>
      </c>
      <c r="G158" s="15"/>
      <c r="H158" s="15"/>
      <c r="K158" s="49">
        <v>1930</v>
      </c>
    </row>
    <row r="159" spans="1:11" s="12" customFormat="1" ht="15.75" customHeight="1" hidden="1">
      <c r="A159" s="44"/>
      <c r="B159" s="45"/>
      <c r="C159" s="45"/>
      <c r="D159" s="45"/>
      <c r="E159" s="45"/>
      <c r="F159" s="46"/>
      <c r="G159" s="15"/>
      <c r="H159" s="15"/>
      <c r="K159" s="46"/>
    </row>
    <row r="160" spans="1:11" s="12" customFormat="1" ht="15.75" customHeight="1" hidden="1">
      <c r="A160" s="56"/>
      <c r="B160" s="57"/>
      <c r="C160" s="57"/>
      <c r="D160" s="57"/>
      <c r="E160" s="57"/>
      <c r="F160" s="58"/>
      <c r="G160" s="15"/>
      <c r="H160" s="15"/>
      <c r="K160" s="58"/>
    </row>
    <row r="161" spans="1:11" s="12" customFormat="1" ht="15.75" customHeight="1" hidden="1">
      <c r="A161" s="44"/>
      <c r="B161" s="45"/>
      <c r="C161" s="45"/>
      <c r="D161" s="45"/>
      <c r="E161" s="45"/>
      <c r="F161" s="46"/>
      <c r="G161" s="15"/>
      <c r="H161" s="15"/>
      <c r="K161" s="46"/>
    </row>
    <row r="162" spans="1:11" s="12" customFormat="1" ht="15.75" customHeight="1" hidden="1">
      <c r="A162" s="56"/>
      <c r="B162" s="57"/>
      <c r="C162" s="57"/>
      <c r="D162" s="57"/>
      <c r="E162" s="57"/>
      <c r="F162" s="58"/>
      <c r="G162" s="15"/>
      <c r="H162" s="15"/>
      <c r="K162" s="58"/>
    </row>
    <row r="163" spans="1:11" s="12" customFormat="1" ht="54" customHeight="1">
      <c r="A163" s="44" t="s">
        <v>98</v>
      </c>
      <c r="B163" s="45" t="s">
        <v>70</v>
      </c>
      <c r="C163" s="45" t="s">
        <v>17</v>
      </c>
      <c r="D163" s="45" t="s">
        <v>156</v>
      </c>
      <c r="E163" s="45"/>
      <c r="F163" s="46">
        <f>F164+F165</f>
        <v>11.8</v>
      </c>
      <c r="G163" s="15"/>
      <c r="H163" s="15"/>
      <c r="K163" s="46">
        <f>K164+K165</f>
        <v>12.4</v>
      </c>
    </row>
    <row r="164" spans="1:11" s="12" customFormat="1" ht="32.25" customHeight="1">
      <c r="A164" s="47" t="s">
        <v>116</v>
      </c>
      <c r="B164" s="48" t="s">
        <v>70</v>
      </c>
      <c r="C164" s="48" t="s">
        <v>17</v>
      </c>
      <c r="D164" s="48" t="s">
        <v>156</v>
      </c>
      <c r="E164" s="48" t="s">
        <v>108</v>
      </c>
      <c r="F164" s="49">
        <v>0.8</v>
      </c>
      <c r="G164" s="15"/>
      <c r="H164" s="15"/>
      <c r="K164" s="49">
        <v>1.4</v>
      </c>
    </row>
    <row r="165" spans="1:11" s="12" customFormat="1" ht="15.75">
      <c r="A165" s="47" t="s">
        <v>118</v>
      </c>
      <c r="B165" s="48" t="s">
        <v>70</v>
      </c>
      <c r="C165" s="48" t="s">
        <v>17</v>
      </c>
      <c r="D165" s="48" t="s">
        <v>157</v>
      </c>
      <c r="E165" s="48" t="s">
        <v>112</v>
      </c>
      <c r="F165" s="49">
        <v>11</v>
      </c>
      <c r="G165" s="15"/>
      <c r="H165" s="15"/>
      <c r="K165" s="49">
        <v>11</v>
      </c>
    </row>
    <row r="166" spans="1:11" s="12" customFormat="1" ht="25.5">
      <c r="A166" s="44" t="s">
        <v>132</v>
      </c>
      <c r="B166" s="45" t="s">
        <v>70</v>
      </c>
      <c r="C166" s="45" t="s">
        <v>17</v>
      </c>
      <c r="D166" s="45" t="s">
        <v>158</v>
      </c>
      <c r="E166" s="45"/>
      <c r="F166" s="46">
        <f>F167+F168</f>
        <v>251.4</v>
      </c>
      <c r="G166" s="15"/>
      <c r="H166" s="15"/>
      <c r="K166" s="46">
        <f>K167+K168</f>
        <v>251.4</v>
      </c>
    </row>
    <row r="167" spans="1:11" s="12" customFormat="1" ht="25.5">
      <c r="A167" s="47" t="s">
        <v>116</v>
      </c>
      <c r="B167" s="48" t="s">
        <v>70</v>
      </c>
      <c r="C167" s="48" t="s">
        <v>17</v>
      </c>
      <c r="D167" s="48" t="s">
        <v>158</v>
      </c>
      <c r="E167" s="48" t="s">
        <v>108</v>
      </c>
      <c r="F167" s="49">
        <v>4.4</v>
      </c>
      <c r="G167" s="15"/>
      <c r="H167" s="15"/>
      <c r="K167" s="49">
        <v>4.4</v>
      </c>
    </row>
    <row r="168" spans="1:11" s="12" customFormat="1" ht="15.75">
      <c r="A168" s="47" t="s">
        <v>118</v>
      </c>
      <c r="B168" s="48" t="s">
        <v>70</v>
      </c>
      <c r="C168" s="48" t="s">
        <v>17</v>
      </c>
      <c r="D168" s="48" t="s">
        <v>158</v>
      </c>
      <c r="E168" s="48" t="s">
        <v>112</v>
      </c>
      <c r="F168" s="49">
        <v>247</v>
      </c>
      <c r="G168" s="15"/>
      <c r="H168" s="15"/>
      <c r="K168" s="49">
        <v>247</v>
      </c>
    </row>
    <row r="169" spans="1:11" s="12" customFormat="1" ht="27.75" customHeight="1">
      <c r="A169" s="44" t="s">
        <v>133</v>
      </c>
      <c r="B169" s="45" t="s">
        <v>70</v>
      </c>
      <c r="C169" s="45" t="s">
        <v>17</v>
      </c>
      <c r="D169" s="45" t="s">
        <v>159</v>
      </c>
      <c r="E169" s="45"/>
      <c r="F169" s="46">
        <f>F170+F171</f>
        <v>25.7</v>
      </c>
      <c r="G169" s="15"/>
      <c r="H169" s="15"/>
      <c r="K169" s="46">
        <f>K170+K171</f>
        <v>26.8</v>
      </c>
    </row>
    <row r="170" spans="1:11" s="12" customFormat="1" ht="27.75" customHeight="1">
      <c r="A170" s="47" t="s">
        <v>116</v>
      </c>
      <c r="B170" s="48" t="s">
        <v>70</v>
      </c>
      <c r="C170" s="48" t="s">
        <v>17</v>
      </c>
      <c r="D170" s="48" t="s">
        <v>159</v>
      </c>
      <c r="E170" s="48" t="s">
        <v>108</v>
      </c>
      <c r="F170" s="49">
        <v>2.7</v>
      </c>
      <c r="G170" s="15"/>
      <c r="H170" s="15"/>
      <c r="K170" s="49">
        <v>3.8</v>
      </c>
    </row>
    <row r="171" spans="1:11" s="12" customFormat="1" ht="15.75">
      <c r="A171" s="47" t="s">
        <v>118</v>
      </c>
      <c r="B171" s="48" t="s">
        <v>70</v>
      </c>
      <c r="C171" s="48" t="s">
        <v>17</v>
      </c>
      <c r="D171" s="48" t="s">
        <v>159</v>
      </c>
      <c r="E171" s="48" t="s">
        <v>112</v>
      </c>
      <c r="F171" s="49">
        <v>23</v>
      </c>
      <c r="G171" s="15"/>
      <c r="H171" s="15"/>
      <c r="K171" s="49">
        <v>23</v>
      </c>
    </row>
    <row r="172" spans="1:11" s="12" customFormat="1" ht="25.5">
      <c r="A172" s="44" t="s">
        <v>76</v>
      </c>
      <c r="B172" s="45" t="s">
        <v>70</v>
      </c>
      <c r="C172" s="45" t="s">
        <v>17</v>
      </c>
      <c r="D172" s="45" t="s">
        <v>160</v>
      </c>
      <c r="E172" s="45"/>
      <c r="F172" s="46">
        <f>F173+F174</f>
        <v>15.6</v>
      </c>
      <c r="G172" s="15"/>
      <c r="H172" s="15"/>
      <c r="K172" s="46">
        <f>K173+K174</f>
        <v>16.5</v>
      </c>
    </row>
    <row r="173" spans="1:11" s="12" customFormat="1" ht="25.5">
      <c r="A173" s="47" t="s">
        <v>116</v>
      </c>
      <c r="B173" s="48" t="s">
        <v>70</v>
      </c>
      <c r="C173" s="48" t="s">
        <v>17</v>
      </c>
      <c r="D173" s="48" t="s">
        <v>160</v>
      </c>
      <c r="E173" s="48" t="s">
        <v>108</v>
      </c>
      <c r="F173" s="49">
        <v>1.6</v>
      </c>
      <c r="G173" s="15"/>
      <c r="H173" s="15"/>
      <c r="K173" s="49">
        <v>2.5</v>
      </c>
    </row>
    <row r="174" spans="1:11" s="12" customFormat="1" ht="15.75">
      <c r="A174" s="47" t="s">
        <v>118</v>
      </c>
      <c r="B174" s="48" t="s">
        <v>70</v>
      </c>
      <c r="C174" s="48" t="s">
        <v>17</v>
      </c>
      <c r="D174" s="48" t="s">
        <v>160</v>
      </c>
      <c r="E174" s="48" t="s">
        <v>112</v>
      </c>
      <c r="F174" s="49">
        <v>14</v>
      </c>
      <c r="G174" s="15"/>
      <c r="H174" s="15"/>
      <c r="K174" s="49">
        <v>14</v>
      </c>
    </row>
    <row r="175" spans="1:11" s="11" customFormat="1" ht="15.75">
      <c r="A175" s="44" t="s">
        <v>134</v>
      </c>
      <c r="B175" s="45" t="s">
        <v>70</v>
      </c>
      <c r="C175" s="45" t="s">
        <v>21</v>
      </c>
      <c r="D175" s="45"/>
      <c r="E175" s="45"/>
      <c r="F175" s="46">
        <f>F176+F188</f>
        <v>3578.9</v>
      </c>
      <c r="G175" s="16"/>
      <c r="H175" s="16"/>
      <c r="K175" s="46">
        <f>K176+K188</f>
        <v>3583.4</v>
      </c>
    </row>
    <row r="176" spans="1:11" s="11" customFormat="1" ht="18" customHeight="1">
      <c r="A176" s="44" t="s">
        <v>99</v>
      </c>
      <c r="B176" s="45" t="s">
        <v>70</v>
      </c>
      <c r="C176" s="45" t="s">
        <v>21</v>
      </c>
      <c r="D176" s="45" t="s">
        <v>62</v>
      </c>
      <c r="E176" s="45"/>
      <c r="F176" s="46">
        <f>F179+F177</f>
        <v>3212.8</v>
      </c>
      <c r="G176" s="16"/>
      <c r="H176" s="16"/>
      <c r="K176" s="46">
        <f>K179+K177</f>
        <v>3217.3</v>
      </c>
    </row>
    <row r="177" spans="1:11" s="12" customFormat="1" ht="55.5" customHeight="1">
      <c r="A177" s="44" t="s">
        <v>135</v>
      </c>
      <c r="B177" s="45" t="s">
        <v>70</v>
      </c>
      <c r="C177" s="45" t="s">
        <v>21</v>
      </c>
      <c r="D177" s="45" t="s">
        <v>77</v>
      </c>
      <c r="E177" s="45"/>
      <c r="F177" s="46">
        <f>F178</f>
        <v>1590.4</v>
      </c>
      <c r="G177" s="16"/>
      <c r="H177" s="16"/>
      <c r="K177" s="46">
        <f>K178</f>
        <v>1590.4</v>
      </c>
    </row>
    <row r="178" spans="1:11" s="12" customFormat="1" ht="15.75">
      <c r="A178" s="47" t="s">
        <v>118</v>
      </c>
      <c r="B178" s="48" t="s">
        <v>70</v>
      </c>
      <c r="C178" s="48" t="s">
        <v>21</v>
      </c>
      <c r="D178" s="48" t="s">
        <v>77</v>
      </c>
      <c r="E178" s="48" t="s">
        <v>112</v>
      </c>
      <c r="F178" s="49">
        <v>1590.4</v>
      </c>
      <c r="G178" s="15"/>
      <c r="H178" s="15"/>
      <c r="K178" s="49">
        <v>1590.4</v>
      </c>
    </row>
    <row r="179" spans="1:11" s="12" customFormat="1" ht="38.25">
      <c r="A179" s="44" t="s">
        <v>136</v>
      </c>
      <c r="B179" s="45" t="s">
        <v>70</v>
      </c>
      <c r="C179" s="45" t="s">
        <v>21</v>
      </c>
      <c r="D179" s="45" t="s">
        <v>78</v>
      </c>
      <c r="E179" s="45"/>
      <c r="F179" s="46">
        <f>F180+F183+F185</f>
        <v>1622.3999999999999</v>
      </c>
      <c r="G179" s="16"/>
      <c r="H179" s="16"/>
      <c r="K179" s="46">
        <f>K180+K183+K185</f>
        <v>1626.8999999999999</v>
      </c>
    </row>
    <row r="180" spans="1:11" s="12" customFormat="1" ht="15.75">
      <c r="A180" s="44" t="s">
        <v>137</v>
      </c>
      <c r="B180" s="45" t="s">
        <v>70</v>
      </c>
      <c r="C180" s="45" t="s">
        <v>21</v>
      </c>
      <c r="D180" s="45" t="s">
        <v>79</v>
      </c>
      <c r="E180" s="45"/>
      <c r="F180" s="46">
        <f>F181+F182</f>
        <v>196</v>
      </c>
      <c r="G180" s="15"/>
      <c r="H180" s="15"/>
      <c r="K180" s="46">
        <f>K181+K182</f>
        <v>196</v>
      </c>
    </row>
    <row r="181" spans="1:11" s="12" customFormat="1" ht="25.5">
      <c r="A181" s="47" t="s">
        <v>116</v>
      </c>
      <c r="B181" s="48" t="s">
        <v>70</v>
      </c>
      <c r="C181" s="48" t="s">
        <v>21</v>
      </c>
      <c r="D181" s="48" t="s">
        <v>79</v>
      </c>
      <c r="E181" s="48" t="s">
        <v>108</v>
      </c>
      <c r="F181" s="49">
        <v>5.5</v>
      </c>
      <c r="G181" s="15"/>
      <c r="H181" s="15"/>
      <c r="K181" s="49">
        <v>5.5</v>
      </c>
    </row>
    <row r="182" spans="1:11" s="12" customFormat="1" ht="15.75">
      <c r="A182" s="47" t="s">
        <v>118</v>
      </c>
      <c r="B182" s="48" t="s">
        <v>70</v>
      </c>
      <c r="C182" s="48" t="s">
        <v>21</v>
      </c>
      <c r="D182" s="48" t="s">
        <v>79</v>
      </c>
      <c r="E182" s="48" t="s">
        <v>112</v>
      </c>
      <c r="F182" s="49">
        <v>190.5</v>
      </c>
      <c r="G182" s="15"/>
      <c r="H182" s="15"/>
      <c r="K182" s="49">
        <v>190.5</v>
      </c>
    </row>
    <row r="183" spans="1:11" s="12" customFormat="1" ht="15.75">
      <c r="A183" s="44" t="s">
        <v>138</v>
      </c>
      <c r="B183" s="45" t="s">
        <v>70</v>
      </c>
      <c r="C183" s="45" t="s">
        <v>21</v>
      </c>
      <c r="D183" s="45" t="s">
        <v>80</v>
      </c>
      <c r="E183" s="45"/>
      <c r="F183" s="46">
        <f>F184</f>
        <v>100</v>
      </c>
      <c r="G183" s="15"/>
      <c r="H183" s="15"/>
      <c r="K183" s="46">
        <f>K184</f>
        <v>250</v>
      </c>
    </row>
    <row r="184" spans="1:11" s="12" customFormat="1" ht="15.75">
      <c r="A184" s="47" t="s">
        <v>118</v>
      </c>
      <c r="B184" s="48" t="s">
        <v>70</v>
      </c>
      <c r="C184" s="48" t="s">
        <v>21</v>
      </c>
      <c r="D184" s="48" t="s">
        <v>80</v>
      </c>
      <c r="E184" s="48" t="s">
        <v>112</v>
      </c>
      <c r="F184" s="49">
        <v>100</v>
      </c>
      <c r="G184" s="15"/>
      <c r="H184" s="15"/>
      <c r="K184" s="49">
        <v>250</v>
      </c>
    </row>
    <row r="185" spans="1:11" s="12" customFormat="1" ht="15.75">
      <c r="A185" s="44" t="s">
        <v>139</v>
      </c>
      <c r="B185" s="45" t="s">
        <v>70</v>
      </c>
      <c r="C185" s="45" t="s">
        <v>21</v>
      </c>
      <c r="D185" s="45" t="s">
        <v>81</v>
      </c>
      <c r="E185" s="45"/>
      <c r="F185" s="46">
        <f>F186+F187</f>
        <v>1326.3999999999999</v>
      </c>
      <c r="G185" s="16"/>
      <c r="H185" s="16"/>
      <c r="K185" s="46">
        <f>K186+K187</f>
        <v>1180.8999999999999</v>
      </c>
    </row>
    <row r="186" spans="1:11" s="12" customFormat="1" ht="25.5">
      <c r="A186" s="47" t="s">
        <v>116</v>
      </c>
      <c r="B186" s="48" t="s">
        <v>70</v>
      </c>
      <c r="C186" s="48" t="s">
        <v>21</v>
      </c>
      <c r="D186" s="48" t="s">
        <v>81</v>
      </c>
      <c r="E186" s="48" t="s">
        <v>108</v>
      </c>
      <c r="F186" s="49">
        <v>17.6</v>
      </c>
      <c r="G186" s="16"/>
      <c r="H186" s="16"/>
      <c r="K186" s="49">
        <v>17.6</v>
      </c>
    </row>
    <row r="187" spans="1:11" s="12" customFormat="1" ht="15.75">
      <c r="A187" s="47" t="s">
        <v>118</v>
      </c>
      <c r="B187" s="48" t="s">
        <v>70</v>
      </c>
      <c r="C187" s="48" t="s">
        <v>21</v>
      </c>
      <c r="D187" s="48" t="s">
        <v>81</v>
      </c>
      <c r="E187" s="48" t="s">
        <v>112</v>
      </c>
      <c r="F187" s="49">
        <v>1308.8</v>
      </c>
      <c r="G187" s="15"/>
      <c r="H187" s="15"/>
      <c r="K187" s="49">
        <v>1163.3</v>
      </c>
    </row>
    <row r="188" spans="1:11" s="12" customFormat="1" ht="38.25">
      <c r="A188" s="44" t="s">
        <v>162</v>
      </c>
      <c r="B188" s="45" t="s">
        <v>70</v>
      </c>
      <c r="C188" s="45" t="s">
        <v>21</v>
      </c>
      <c r="D188" s="45" t="s">
        <v>161</v>
      </c>
      <c r="E188" s="45"/>
      <c r="F188" s="46">
        <f>F189</f>
        <v>366.1</v>
      </c>
      <c r="G188" s="15"/>
      <c r="H188" s="15"/>
      <c r="K188" s="46">
        <f>K189</f>
        <v>366.1</v>
      </c>
    </row>
    <row r="189" spans="1:11" s="12" customFormat="1" ht="15.75">
      <c r="A189" s="47" t="s">
        <v>118</v>
      </c>
      <c r="B189" s="48" t="s">
        <v>70</v>
      </c>
      <c r="C189" s="48" t="s">
        <v>21</v>
      </c>
      <c r="D189" s="48" t="s">
        <v>161</v>
      </c>
      <c r="E189" s="48" t="s">
        <v>112</v>
      </c>
      <c r="F189" s="49">
        <v>366.1</v>
      </c>
      <c r="G189" s="15"/>
      <c r="H189" s="15"/>
      <c r="K189" s="49">
        <v>366.1</v>
      </c>
    </row>
    <row r="190" spans="1:11" s="11" customFormat="1" ht="15.75">
      <c r="A190" s="44" t="s">
        <v>82</v>
      </c>
      <c r="B190" s="45" t="s">
        <v>70</v>
      </c>
      <c r="C190" s="45" t="s">
        <v>26</v>
      </c>
      <c r="D190" s="45"/>
      <c r="E190" s="45"/>
      <c r="F190" s="46">
        <f>F191+F204</f>
        <v>5174.1</v>
      </c>
      <c r="G190" s="16"/>
      <c r="H190" s="16"/>
      <c r="K190" s="46">
        <f>K191+K204</f>
        <v>5174.1</v>
      </c>
    </row>
    <row r="191" spans="1:11" s="12" customFormat="1" ht="27.75" customHeight="1">
      <c r="A191" s="44" t="s">
        <v>12</v>
      </c>
      <c r="B191" s="45" t="s">
        <v>70</v>
      </c>
      <c r="C191" s="45" t="s">
        <v>26</v>
      </c>
      <c r="D191" s="45" t="s">
        <v>13</v>
      </c>
      <c r="E191" s="45"/>
      <c r="F191" s="46">
        <f>F192+F194+F197+F200</f>
        <v>4974.1</v>
      </c>
      <c r="G191" s="16"/>
      <c r="H191" s="16"/>
      <c r="K191" s="46">
        <f>K192+K194+K197+K200</f>
        <v>4974.1</v>
      </c>
    </row>
    <row r="192" spans="1:11" s="12" customFormat="1" ht="15.75">
      <c r="A192" s="44" t="s">
        <v>18</v>
      </c>
      <c r="B192" s="45" t="s">
        <v>70</v>
      </c>
      <c r="C192" s="45" t="s">
        <v>26</v>
      </c>
      <c r="D192" s="45" t="s">
        <v>19</v>
      </c>
      <c r="E192" s="45"/>
      <c r="F192" s="46">
        <f>F193</f>
        <v>507.8</v>
      </c>
      <c r="G192" s="15"/>
      <c r="H192" s="15"/>
      <c r="K192" s="46">
        <f>K193</f>
        <v>507.8</v>
      </c>
    </row>
    <row r="193" spans="1:11" s="12" customFormat="1" ht="51">
      <c r="A193" s="47" t="s">
        <v>115</v>
      </c>
      <c r="B193" s="48" t="s">
        <v>70</v>
      </c>
      <c r="C193" s="48" t="s">
        <v>26</v>
      </c>
      <c r="D193" s="48" t="s">
        <v>19</v>
      </c>
      <c r="E193" s="48" t="s">
        <v>107</v>
      </c>
      <c r="F193" s="49">
        <v>507.8</v>
      </c>
      <c r="G193" s="15"/>
      <c r="H193" s="15"/>
      <c r="K193" s="49">
        <v>507.8</v>
      </c>
    </row>
    <row r="194" spans="1:11" s="12" customFormat="1" ht="25.5">
      <c r="A194" s="44" t="s">
        <v>90</v>
      </c>
      <c r="B194" s="45" t="s">
        <v>70</v>
      </c>
      <c r="C194" s="45" t="s">
        <v>26</v>
      </c>
      <c r="D194" s="45" t="s">
        <v>83</v>
      </c>
      <c r="E194" s="45"/>
      <c r="F194" s="46">
        <f>F195+F196</f>
        <v>3148.2000000000003</v>
      </c>
      <c r="G194" s="15"/>
      <c r="H194" s="15"/>
      <c r="K194" s="46">
        <f>K195+K196</f>
        <v>3148.2000000000003</v>
      </c>
    </row>
    <row r="195" spans="1:11" s="12" customFormat="1" ht="51">
      <c r="A195" s="47" t="s">
        <v>115</v>
      </c>
      <c r="B195" s="48" t="s">
        <v>70</v>
      </c>
      <c r="C195" s="48" t="s">
        <v>26</v>
      </c>
      <c r="D195" s="48" t="s">
        <v>83</v>
      </c>
      <c r="E195" s="48" t="s">
        <v>107</v>
      </c>
      <c r="F195" s="49">
        <v>2731.3</v>
      </c>
      <c r="G195" s="15"/>
      <c r="H195" s="15"/>
      <c r="K195" s="49">
        <v>2731.3</v>
      </c>
    </row>
    <row r="196" spans="1:11" s="12" customFormat="1" ht="25.5">
      <c r="A196" s="47" t="s">
        <v>116</v>
      </c>
      <c r="B196" s="48" t="s">
        <v>70</v>
      </c>
      <c r="C196" s="48" t="s">
        <v>26</v>
      </c>
      <c r="D196" s="48" t="s">
        <v>83</v>
      </c>
      <c r="E196" s="48" t="s">
        <v>108</v>
      </c>
      <c r="F196" s="49">
        <v>416.9</v>
      </c>
      <c r="G196" s="15"/>
      <c r="H196" s="15"/>
      <c r="K196" s="49">
        <v>416.9</v>
      </c>
    </row>
    <row r="197" spans="1:11" s="12" customFormat="1" ht="25.5">
      <c r="A197" s="44" t="s">
        <v>140</v>
      </c>
      <c r="B197" s="45" t="s">
        <v>70</v>
      </c>
      <c r="C197" s="45" t="s">
        <v>26</v>
      </c>
      <c r="D197" s="45" t="s">
        <v>84</v>
      </c>
      <c r="E197" s="45"/>
      <c r="F197" s="46">
        <f>F198+F199</f>
        <v>519.2</v>
      </c>
      <c r="G197" s="15"/>
      <c r="H197" s="15"/>
      <c r="K197" s="46">
        <f>K198+K199</f>
        <v>519.2</v>
      </c>
    </row>
    <row r="198" spans="1:11" s="12" customFormat="1" ht="51">
      <c r="A198" s="47" t="s">
        <v>115</v>
      </c>
      <c r="B198" s="48" t="s">
        <v>70</v>
      </c>
      <c r="C198" s="48" t="s">
        <v>26</v>
      </c>
      <c r="D198" s="48" t="s">
        <v>84</v>
      </c>
      <c r="E198" s="48" t="s">
        <v>107</v>
      </c>
      <c r="F198" s="49">
        <v>447.6</v>
      </c>
      <c r="G198" s="15"/>
      <c r="H198" s="15"/>
      <c r="K198" s="49">
        <v>447.6</v>
      </c>
    </row>
    <row r="199" spans="1:11" s="12" customFormat="1" ht="25.5">
      <c r="A199" s="47" t="s">
        <v>116</v>
      </c>
      <c r="B199" s="48" t="s">
        <v>70</v>
      </c>
      <c r="C199" s="48" t="s">
        <v>26</v>
      </c>
      <c r="D199" s="48" t="s">
        <v>84</v>
      </c>
      <c r="E199" s="48" t="s">
        <v>108</v>
      </c>
      <c r="F199" s="49">
        <v>71.6</v>
      </c>
      <c r="G199" s="15"/>
      <c r="H199" s="15"/>
      <c r="K199" s="49">
        <v>71.6</v>
      </c>
    </row>
    <row r="200" spans="1:11" s="12" customFormat="1" ht="25.5">
      <c r="A200" s="44" t="s">
        <v>141</v>
      </c>
      <c r="B200" s="45" t="s">
        <v>70</v>
      </c>
      <c r="C200" s="45" t="s">
        <v>26</v>
      </c>
      <c r="D200" s="45" t="s">
        <v>187</v>
      </c>
      <c r="E200" s="45"/>
      <c r="F200" s="46">
        <f>F201+F202</f>
        <v>798.9</v>
      </c>
      <c r="G200" s="15"/>
      <c r="H200" s="15"/>
      <c r="K200" s="46">
        <f>K201+K202</f>
        <v>798.9</v>
      </c>
    </row>
    <row r="201" spans="1:11" s="12" customFormat="1" ht="51">
      <c r="A201" s="47" t="s">
        <v>115</v>
      </c>
      <c r="B201" s="48" t="s">
        <v>70</v>
      </c>
      <c r="C201" s="48" t="s">
        <v>26</v>
      </c>
      <c r="D201" s="48" t="s">
        <v>187</v>
      </c>
      <c r="E201" s="48" t="s">
        <v>107</v>
      </c>
      <c r="F201" s="49">
        <v>713.8</v>
      </c>
      <c r="G201" s="15"/>
      <c r="H201" s="15"/>
      <c r="K201" s="49">
        <v>713.8</v>
      </c>
    </row>
    <row r="202" spans="1:11" s="12" customFormat="1" ht="25.5">
      <c r="A202" s="47" t="s">
        <v>116</v>
      </c>
      <c r="B202" s="48" t="s">
        <v>70</v>
      </c>
      <c r="C202" s="48" t="s">
        <v>26</v>
      </c>
      <c r="D202" s="48" t="s">
        <v>187</v>
      </c>
      <c r="E202" s="48" t="s">
        <v>108</v>
      </c>
      <c r="F202" s="49">
        <v>85.1</v>
      </c>
      <c r="G202" s="15"/>
      <c r="H202" s="15"/>
      <c r="K202" s="49">
        <v>85.1</v>
      </c>
    </row>
    <row r="203" spans="1:11" s="12" customFormat="1" ht="16.5" customHeight="1">
      <c r="A203" s="44" t="s">
        <v>99</v>
      </c>
      <c r="B203" s="45" t="s">
        <v>70</v>
      </c>
      <c r="C203" s="45" t="s">
        <v>26</v>
      </c>
      <c r="D203" s="45" t="s">
        <v>62</v>
      </c>
      <c r="E203" s="45"/>
      <c r="F203" s="46">
        <f>F204</f>
        <v>200</v>
      </c>
      <c r="G203" s="15"/>
      <c r="H203" s="15"/>
      <c r="K203" s="46">
        <f>K204</f>
        <v>200</v>
      </c>
    </row>
    <row r="204" spans="1:11" s="12" customFormat="1" ht="25.5">
      <c r="A204" s="44" t="s">
        <v>95</v>
      </c>
      <c r="B204" s="45" t="s">
        <v>70</v>
      </c>
      <c r="C204" s="45" t="s">
        <v>26</v>
      </c>
      <c r="D204" s="45" t="s">
        <v>145</v>
      </c>
      <c r="E204" s="45"/>
      <c r="F204" s="46">
        <f>F205</f>
        <v>200</v>
      </c>
      <c r="G204" s="16"/>
      <c r="H204" s="16"/>
      <c r="I204" s="11"/>
      <c r="J204" s="11"/>
      <c r="K204" s="46">
        <f>K205</f>
        <v>200</v>
      </c>
    </row>
    <row r="205" spans="1:11" s="12" customFormat="1" ht="15.75">
      <c r="A205" s="67" t="s">
        <v>118</v>
      </c>
      <c r="B205" s="68" t="s">
        <v>70</v>
      </c>
      <c r="C205" s="68" t="s">
        <v>26</v>
      </c>
      <c r="D205" s="68" t="s">
        <v>145</v>
      </c>
      <c r="E205" s="68" t="s">
        <v>112</v>
      </c>
      <c r="F205" s="49">
        <v>200</v>
      </c>
      <c r="G205" s="15"/>
      <c r="H205" s="15"/>
      <c r="K205" s="49">
        <v>200</v>
      </c>
    </row>
    <row r="206" spans="1:11" s="12" customFormat="1" ht="15.75">
      <c r="A206" s="36" t="s">
        <v>192</v>
      </c>
      <c r="B206" s="37" t="s">
        <v>194</v>
      </c>
      <c r="C206" s="37" t="s">
        <v>9</v>
      </c>
      <c r="D206" s="37"/>
      <c r="E206" s="37"/>
      <c r="F206" s="77">
        <f>F207</f>
        <v>3000</v>
      </c>
      <c r="G206" s="16"/>
      <c r="H206" s="16"/>
      <c r="I206" s="11"/>
      <c r="J206" s="11"/>
      <c r="K206" s="46">
        <f>K207</f>
        <v>4907.3</v>
      </c>
    </row>
    <row r="207" spans="1:11" s="12" customFormat="1" ht="15.75">
      <c r="A207" s="75" t="s">
        <v>193</v>
      </c>
      <c r="B207" s="74" t="s">
        <v>194</v>
      </c>
      <c r="C207" s="74" t="s">
        <v>21</v>
      </c>
      <c r="D207" s="74"/>
      <c r="E207" s="74"/>
      <c r="F207" s="76">
        <f>F208</f>
        <v>3000</v>
      </c>
      <c r="G207" s="15"/>
      <c r="H207" s="15"/>
      <c r="K207" s="58">
        <f>K208</f>
        <v>4907.3</v>
      </c>
    </row>
    <row r="208" spans="1:11" s="12" customFormat="1" ht="25.5">
      <c r="A208" s="72" t="s">
        <v>122</v>
      </c>
      <c r="B208" s="73" t="s">
        <v>194</v>
      </c>
      <c r="C208" s="73" t="s">
        <v>21</v>
      </c>
      <c r="D208" s="73" t="s">
        <v>195</v>
      </c>
      <c r="E208" s="73" t="s">
        <v>110</v>
      </c>
      <c r="F208" s="66">
        <v>3000</v>
      </c>
      <c r="G208" s="15"/>
      <c r="H208" s="15"/>
      <c r="K208" s="49">
        <v>4907.3</v>
      </c>
    </row>
    <row r="209" spans="1:11" s="11" customFormat="1" ht="16.5" customHeight="1">
      <c r="A209" s="69" t="s">
        <v>142</v>
      </c>
      <c r="B209" s="70"/>
      <c r="C209" s="70"/>
      <c r="D209" s="70"/>
      <c r="E209" s="71"/>
      <c r="F209" s="46">
        <f>F7+F46+F51+F62+F73+F83+F88+F104+F112+F117+F206</f>
        <v>221837.19999999998</v>
      </c>
      <c r="G209" s="16"/>
      <c r="H209" s="16"/>
      <c r="I209" s="21"/>
      <c r="K209" s="46">
        <f>K7+K46+K51+K62+K73+K83+K88+K104+K112+K117+K206</f>
        <v>244640.39999999997</v>
      </c>
    </row>
    <row r="210" spans="1:8" s="12" customFormat="1" ht="15.75">
      <c r="A210" s="24"/>
      <c r="B210" s="30"/>
      <c r="C210" s="30"/>
      <c r="D210" s="30"/>
      <c r="E210" s="30"/>
      <c r="F210" s="31"/>
      <c r="G210" s="18"/>
      <c r="H210" s="18"/>
    </row>
    <row r="211" spans="1:8" s="12" customFormat="1" ht="15.75">
      <c r="A211" s="22"/>
      <c r="B211" s="22"/>
      <c r="C211" s="17"/>
      <c r="D211" s="22"/>
      <c r="E211" s="22"/>
      <c r="F211" s="23"/>
      <c r="G211" s="19"/>
      <c r="H211" s="19"/>
    </row>
    <row r="212" spans="1:8" ht="15.75">
      <c r="A212" s="2"/>
      <c r="F212" s="23"/>
      <c r="G212" s="19"/>
      <c r="H212" s="19"/>
    </row>
  </sheetData>
  <sheetProtection selectLockedCells="1" selectUnlockedCells="1"/>
  <mergeCells count="6">
    <mergeCell ref="B2:F2"/>
    <mergeCell ref="A5:A6"/>
    <mergeCell ref="B5:E5"/>
    <mergeCell ref="A4:F4"/>
    <mergeCell ref="F5:K5"/>
    <mergeCell ref="A3:K3"/>
  </mergeCells>
  <printOptions/>
  <pageMargins left="0.1968503937007874" right="0.1968503937007874" top="0.3937007874015748" bottom="0.3149606299212598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2014-11-14T10:36:25Z</cp:lastPrinted>
  <dcterms:modified xsi:type="dcterms:W3CDTF">2014-12-25T09:41:32Z</dcterms:modified>
  <cp:category/>
  <cp:version/>
  <cp:contentType/>
  <cp:contentStatus/>
</cp:coreProperties>
</file>